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9060" windowHeight="4110" tabRatio="757" activeTab="8"/>
  </bookViews>
  <sheets>
    <sheet name="1-3" sheetId="16" r:id="rId1"/>
    <sheet name="2-3" sheetId="22" r:id="rId2"/>
    <sheet name="3-3" sheetId="3" r:id="rId3"/>
    <sheet name="4-3" sheetId="17" r:id="rId4"/>
    <sheet name="5-3" sheetId="31" r:id="rId5"/>
    <sheet name="6-3" sheetId="26" r:id="rId6"/>
    <sheet name="7" sheetId="32" r:id="rId7"/>
    <sheet name="8" sheetId="34" r:id="rId8"/>
    <sheet name="15 الى 9" sheetId="33" r:id="rId9"/>
  </sheets>
  <definedNames>
    <definedName name="_xlnm.Print_Area" localSheetId="0">'1-3'!$A$1:$H$21</definedName>
    <definedName name="_xlnm.Print_Area" localSheetId="8">'15 الى 9'!$A$1:$L$174</definedName>
    <definedName name="_xlnm.Print_Area" localSheetId="1">'2-3'!$A$1:$H$32</definedName>
    <definedName name="_xlnm.Print_Area" localSheetId="2">'3-3'!$A$1:$G$24</definedName>
    <definedName name="_xlnm.Print_Area" localSheetId="3">'4-3'!$A$1:$H$34</definedName>
    <definedName name="_xlnm.Print_Area" localSheetId="4">'5-3'!$A$1:$R$25</definedName>
    <definedName name="_xlnm.Print_Area" localSheetId="5">'6-3'!$A$1:$H$27</definedName>
    <definedName name="_xlnm.Print_Area" localSheetId="6">'7'!$A$1:$L$27</definedName>
    <definedName name="_xlnm.Print_Area" localSheetId="7">'8'!$A$1:$M$24</definedName>
  </definedNames>
  <calcPr calcId="124519"/>
</workbook>
</file>

<file path=xl/calcChain.xml><?xml version="1.0" encoding="utf-8"?>
<calcChain xmlns="http://schemas.openxmlformats.org/spreadsheetml/2006/main">
  <c r="M17" i="34"/>
  <c r="L17"/>
  <c r="I17"/>
  <c r="G17"/>
  <c r="F17"/>
  <c r="D17"/>
  <c r="C17"/>
  <c r="M14"/>
  <c r="L14"/>
  <c r="J14"/>
  <c r="I14"/>
  <c r="G14"/>
  <c r="F14"/>
  <c r="D14"/>
  <c r="C14"/>
  <c r="J12"/>
  <c r="I12"/>
  <c r="G12"/>
  <c r="F12"/>
  <c r="D12"/>
  <c r="M12" s="1"/>
  <c r="C12"/>
  <c r="L12" s="1"/>
  <c r="M10"/>
  <c r="L10"/>
  <c r="G10"/>
  <c r="F10"/>
  <c r="D10"/>
  <c r="C10"/>
  <c r="J6"/>
  <c r="I6"/>
  <c r="G6"/>
  <c r="F6"/>
  <c r="D6"/>
  <c r="M6" s="1"/>
  <c r="C6"/>
  <c r="L6" s="1"/>
  <c r="H20" i="17"/>
  <c r="H11"/>
  <c r="H12"/>
  <c r="H13"/>
  <c r="H14"/>
  <c r="H15"/>
  <c r="H16"/>
  <c r="H19"/>
  <c r="C19" i="3"/>
  <c r="D19"/>
  <c r="E19"/>
  <c r="F19"/>
  <c r="G19"/>
  <c r="H20" i="22"/>
  <c r="C26"/>
  <c r="G27" i="17"/>
  <c r="C25" i="22"/>
  <c r="C20"/>
  <c r="B169" i="33" l="1"/>
  <c r="K169"/>
  <c r="L169"/>
  <c r="H169"/>
  <c r="I169"/>
  <c r="E169"/>
  <c r="B119" l="1"/>
  <c r="C119"/>
  <c r="E119"/>
  <c r="F119"/>
  <c r="H119"/>
  <c r="I119"/>
  <c r="B94"/>
  <c r="C94"/>
  <c r="E94"/>
  <c r="F94"/>
  <c r="H94"/>
  <c r="I94"/>
  <c r="F45"/>
  <c r="L131" l="1"/>
  <c r="L132"/>
  <c r="L133"/>
  <c r="L134"/>
  <c r="L135"/>
  <c r="L136"/>
  <c r="L137"/>
  <c r="L138"/>
  <c r="L139"/>
  <c r="L140"/>
  <c r="L141"/>
  <c r="L142"/>
  <c r="L130"/>
  <c r="K131"/>
  <c r="K132"/>
  <c r="K133"/>
  <c r="K134"/>
  <c r="K135"/>
  <c r="K136"/>
  <c r="K137"/>
  <c r="K138"/>
  <c r="K139"/>
  <c r="K140"/>
  <c r="K141"/>
  <c r="K142"/>
  <c r="K143"/>
  <c r="K130"/>
  <c r="K144" s="1"/>
  <c r="B144"/>
  <c r="E144"/>
  <c r="F144"/>
  <c r="L144" s="1"/>
  <c r="H144"/>
  <c r="K114"/>
  <c r="L106"/>
  <c r="L109"/>
  <c r="L111"/>
  <c r="L113"/>
  <c r="L115"/>
  <c r="L116"/>
  <c r="L118"/>
  <c r="L105"/>
  <c r="K106"/>
  <c r="K109"/>
  <c r="K111"/>
  <c r="K113"/>
  <c r="K115"/>
  <c r="K116"/>
  <c r="K117"/>
  <c r="K118"/>
  <c r="K105"/>
  <c r="L85"/>
  <c r="L86"/>
  <c r="L88"/>
  <c r="L91"/>
  <c r="L92"/>
  <c r="L80"/>
  <c r="K81"/>
  <c r="K85"/>
  <c r="K86"/>
  <c r="K88"/>
  <c r="K90"/>
  <c r="K91"/>
  <c r="K92"/>
  <c r="K93"/>
  <c r="K80"/>
  <c r="F20"/>
  <c r="L58"/>
  <c r="L60"/>
  <c r="L61"/>
  <c r="L65"/>
  <c r="L66"/>
  <c r="L67"/>
  <c r="L68"/>
  <c r="L55"/>
  <c r="B69"/>
  <c r="C69"/>
  <c r="E69"/>
  <c r="F69"/>
  <c r="H69"/>
  <c r="I69"/>
  <c r="K58"/>
  <c r="K60"/>
  <c r="K61"/>
  <c r="K65"/>
  <c r="K66"/>
  <c r="K67"/>
  <c r="K68"/>
  <c r="K55"/>
  <c r="K94" l="1"/>
  <c r="L119"/>
  <c r="L94"/>
  <c r="K119"/>
  <c r="K69"/>
  <c r="L69"/>
  <c r="L32"/>
  <c r="L34"/>
  <c r="L35"/>
  <c r="L36"/>
  <c r="L37"/>
  <c r="L40"/>
  <c r="L41"/>
  <c r="L42"/>
  <c r="L43"/>
  <c r="L44"/>
  <c r="L30"/>
  <c r="K32"/>
  <c r="K34"/>
  <c r="K35"/>
  <c r="K36"/>
  <c r="K37"/>
  <c r="K40"/>
  <c r="K41"/>
  <c r="K42"/>
  <c r="K43"/>
  <c r="K44"/>
  <c r="K30"/>
  <c r="L7"/>
  <c r="L8"/>
  <c r="L9"/>
  <c r="L11"/>
  <c r="L12"/>
  <c r="L14"/>
  <c r="L15"/>
  <c r="L16"/>
  <c r="L18"/>
  <c r="L19"/>
  <c r="L5"/>
  <c r="K7"/>
  <c r="K8"/>
  <c r="K9"/>
  <c r="K11"/>
  <c r="K12"/>
  <c r="K14"/>
  <c r="K15"/>
  <c r="K16"/>
  <c r="K18"/>
  <c r="K19"/>
  <c r="K5"/>
  <c r="B20"/>
  <c r="C20"/>
  <c r="E20"/>
  <c r="H20"/>
  <c r="I20"/>
  <c r="I45"/>
  <c r="H45"/>
  <c r="E45"/>
  <c r="C45"/>
  <c r="B45"/>
  <c r="L7" i="32"/>
  <c r="L9"/>
  <c r="L10"/>
  <c r="L11"/>
  <c r="L12"/>
  <c r="L13"/>
  <c r="L14"/>
  <c r="L15"/>
  <c r="L16"/>
  <c r="L17"/>
  <c r="L18"/>
  <c r="L19"/>
  <c r="K7"/>
  <c r="K9"/>
  <c r="K10"/>
  <c r="K11"/>
  <c r="K12"/>
  <c r="K13"/>
  <c r="K14"/>
  <c r="K15"/>
  <c r="K16"/>
  <c r="K17"/>
  <c r="K18"/>
  <c r="K19"/>
  <c r="L5"/>
  <c r="K5"/>
  <c r="B20"/>
  <c r="C20"/>
  <c r="E20"/>
  <c r="F20"/>
  <c r="H20"/>
  <c r="I20"/>
  <c r="K45" i="33" l="1"/>
  <c r="L45"/>
  <c r="L20"/>
  <c r="K20"/>
  <c r="L20" i="32"/>
  <c r="K20"/>
  <c r="G5" i="3"/>
  <c r="G6"/>
  <c r="G8"/>
  <c r="G9"/>
  <c r="G10"/>
  <c r="G11"/>
  <c r="G12"/>
  <c r="G13"/>
  <c r="G14"/>
  <c r="G15"/>
  <c r="G16"/>
  <c r="G17"/>
  <c r="G18"/>
  <c r="G6" i="22"/>
  <c r="G7"/>
  <c r="G9"/>
  <c r="G10"/>
  <c r="G11"/>
  <c r="G12"/>
  <c r="G13"/>
  <c r="G14"/>
  <c r="G15"/>
  <c r="G16"/>
  <c r="G17"/>
  <c r="G18"/>
  <c r="G19"/>
  <c r="B20" l="1"/>
  <c r="D20"/>
  <c r="E20"/>
  <c r="F20"/>
  <c r="G20" l="1"/>
  <c r="H26" i="17" l="1"/>
  <c r="G26"/>
  <c r="H24"/>
  <c r="H25"/>
  <c r="H23"/>
  <c r="B20" i="31"/>
  <c r="C20"/>
  <c r="E20"/>
  <c r="F20"/>
  <c r="H20"/>
  <c r="I20"/>
  <c r="J20"/>
  <c r="K20"/>
  <c r="L20"/>
  <c r="N20"/>
  <c r="O20"/>
  <c r="Q6"/>
  <c r="F12" i="26" l="1"/>
  <c r="J7" i="3" l="1"/>
  <c r="J8"/>
  <c r="J9"/>
  <c r="J10"/>
  <c r="J11"/>
  <c r="J12"/>
  <c r="J13"/>
  <c r="J14"/>
  <c r="J15"/>
  <c r="J16"/>
  <c r="J17"/>
  <c r="J18"/>
  <c r="J6"/>
  <c r="H19"/>
  <c r="I19"/>
  <c r="J19" l="1"/>
  <c r="E10" i="16" l="1"/>
  <c r="G5" s="1"/>
  <c r="G10" l="1"/>
  <c r="G8"/>
  <c r="G6"/>
  <c r="G4"/>
  <c r="G9"/>
  <c r="G7"/>
  <c r="B26" i="17"/>
  <c r="B27" s="1"/>
  <c r="H7"/>
  <c r="G21"/>
  <c r="E9"/>
  <c r="H9" s="1"/>
  <c r="E10"/>
  <c r="H10" s="1"/>
  <c r="E13"/>
  <c r="E8"/>
  <c r="H8" s="1"/>
  <c r="E6"/>
  <c r="C21"/>
  <c r="Q7" i="31"/>
  <c r="R7"/>
  <c r="Q9"/>
  <c r="R9"/>
  <c r="Q10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R6"/>
  <c r="R20" l="1"/>
  <c r="Q20"/>
  <c r="E21" i="17"/>
  <c r="H21" s="1"/>
  <c r="H27" s="1"/>
  <c r="H6"/>
</calcChain>
</file>

<file path=xl/sharedStrings.xml><?xml version="1.0" encoding="utf-8"?>
<sst xmlns="http://schemas.openxmlformats.org/spreadsheetml/2006/main" count="577" uniqueCount="129">
  <si>
    <t>المجموع</t>
  </si>
  <si>
    <t>كركوك</t>
  </si>
  <si>
    <t>ديالى</t>
  </si>
  <si>
    <t>بغداد</t>
  </si>
  <si>
    <t>بابل</t>
  </si>
  <si>
    <t>كربلاء</t>
  </si>
  <si>
    <t>واسط</t>
  </si>
  <si>
    <t>صلاح الدين</t>
  </si>
  <si>
    <t>النجف</t>
  </si>
  <si>
    <t>القادسية</t>
  </si>
  <si>
    <t>المثنى</t>
  </si>
  <si>
    <t>ذي قار</t>
  </si>
  <si>
    <t>ميسان</t>
  </si>
  <si>
    <t>البصرة</t>
  </si>
  <si>
    <t>المحافظة</t>
  </si>
  <si>
    <t>نينوى</t>
  </si>
  <si>
    <t>مراعي طبيعية</t>
  </si>
  <si>
    <t>غابات طبيعية</t>
  </si>
  <si>
    <t>جبلية جرداء</t>
  </si>
  <si>
    <t xml:space="preserve">صحراوية بادية </t>
  </si>
  <si>
    <t>نوع التصحر</t>
  </si>
  <si>
    <t>اربيل</t>
  </si>
  <si>
    <t>دهوك</t>
  </si>
  <si>
    <t xml:space="preserve">صلاح الدين </t>
  </si>
  <si>
    <t xml:space="preserve">البصرة </t>
  </si>
  <si>
    <t xml:space="preserve">القادسية </t>
  </si>
  <si>
    <t>شديد ــ شديد جداً</t>
  </si>
  <si>
    <t xml:space="preserve">شديد ــ شديد جداً </t>
  </si>
  <si>
    <t xml:space="preserve"> خفيف ــ متوسط       </t>
  </si>
  <si>
    <t xml:space="preserve"> خفيف ــ متوسط        </t>
  </si>
  <si>
    <t>الأنبار</t>
  </si>
  <si>
    <t>مجموع الأراضي الصالحة للزراعة</t>
  </si>
  <si>
    <t>سطوح مائية وأراضي سكنية</t>
  </si>
  <si>
    <t xml:space="preserve">مساحة الغابات الطبيعية </t>
  </si>
  <si>
    <t>جدول (3-2)</t>
  </si>
  <si>
    <t>جدول (3-3)</t>
  </si>
  <si>
    <t>جدول (3-5)</t>
  </si>
  <si>
    <t xml:space="preserve">(دونم)                                    </t>
  </si>
  <si>
    <t>(طن)</t>
  </si>
  <si>
    <t>الانبار</t>
  </si>
  <si>
    <t>إجمالي العراق</t>
  </si>
  <si>
    <t>إجمالي</t>
  </si>
  <si>
    <t>إقليم كردستان</t>
  </si>
  <si>
    <t>تملح التربة</t>
  </si>
  <si>
    <t>تصلب التربة</t>
  </si>
  <si>
    <t xml:space="preserve">    كلس             </t>
  </si>
  <si>
    <t xml:space="preserve">   جبس</t>
  </si>
  <si>
    <t>جدول (3-4)</t>
  </si>
  <si>
    <t>جدول (3-6)</t>
  </si>
  <si>
    <t>السليمانية</t>
  </si>
  <si>
    <t>المساحة (مليون) دونم</t>
  </si>
  <si>
    <t>قسم إحصاءات البيئة - الجهاز المركزي للإحصاء/ العراق</t>
  </si>
  <si>
    <t>(دونم)</t>
  </si>
  <si>
    <t>نوع الإستخدام</t>
  </si>
  <si>
    <t>البساتين</t>
  </si>
  <si>
    <t>سماد الداب</t>
  </si>
  <si>
    <t>سماد السوبر فوسفات الثلاثي</t>
  </si>
  <si>
    <t>سماد مركب 18x10</t>
  </si>
  <si>
    <t>التعرية الريحية</t>
  </si>
  <si>
    <t>التعرية المائية</t>
  </si>
  <si>
    <t>سماد اليوريا</t>
  </si>
  <si>
    <t>مبيد حشري</t>
  </si>
  <si>
    <t>مبيد فطري</t>
  </si>
  <si>
    <t>مبيد أدغال</t>
  </si>
  <si>
    <t>مساحات غابات مشاريع دائرة الغابات والتصحر</t>
  </si>
  <si>
    <t>(كغم)</t>
  </si>
  <si>
    <t>(لتر)</t>
  </si>
  <si>
    <t>..</t>
  </si>
  <si>
    <t>مبيد أمراض</t>
  </si>
  <si>
    <t>مبيد لاحشري</t>
  </si>
  <si>
    <t>.. بيانات غير متوفرة</t>
  </si>
  <si>
    <t xml:space="preserve">إجمالي المساحة المتأثرة بتعرية التربة والتصحر </t>
  </si>
  <si>
    <t>إستخدام الأراضي حسب المساحة ونسبتها المئوية في العراق</t>
  </si>
  <si>
    <t>المساحة المتأثرة (دونم)</t>
  </si>
  <si>
    <t>النسبة المئوية</t>
  </si>
  <si>
    <t>مساحة الغابات الطبيعية والإصطناعية في العراق حسب المحافظة لسنة 2016</t>
  </si>
  <si>
    <t>مساحة الغابات القائمة لغاية 2015/12/31</t>
  </si>
  <si>
    <t>المساحات المشجرة خلال عام 2016</t>
  </si>
  <si>
    <t xml:space="preserve">مساحة الغابات التابعة لمديريات زراعة المحافظات والقائمة لغاية 2016/12/31 </t>
  </si>
  <si>
    <t>الأراضي المستغلة حالياً (المزروعة) حسب طبيعة الارواء</t>
  </si>
  <si>
    <t xml:space="preserve">الأراضي الزراعية      </t>
  </si>
  <si>
    <t xml:space="preserve"> جار العمل     </t>
  </si>
  <si>
    <t>مفتوح (لازال الخطر قائم)</t>
  </si>
  <si>
    <t>مغلق (رفع الخطر منها)</t>
  </si>
  <si>
    <t>الحقول المظللة تعني عدم شمول المحافظات بعمليات تطهير المناطق من الخطر</t>
  </si>
  <si>
    <t>السنة</t>
  </si>
  <si>
    <t>أعداد المناطق</t>
  </si>
  <si>
    <t xml:space="preserve"> أعداد المناطق</t>
  </si>
  <si>
    <r>
      <t xml:space="preserve">الأراضي الصالحة للزراعة </t>
    </r>
    <r>
      <rPr>
        <b/>
        <sz val="10"/>
        <color theme="0"/>
        <rFont val="Calibri"/>
        <family val="2"/>
      </rPr>
      <t>*</t>
    </r>
  </si>
  <si>
    <t>كمية المبيدات المستخدمة حسب النوع والمحافظة لسنة 2016</t>
  </si>
  <si>
    <t>الأراضي المروية</t>
  </si>
  <si>
    <t>الأراضي الديمية</t>
  </si>
  <si>
    <t>الأراضي التي تستخدم مياه الآبار</t>
  </si>
  <si>
    <t>المصدر :  وزارة الزراعة / دائرة التخطيط والمتابعة / قسم الإحصاء</t>
  </si>
  <si>
    <t>جدول (3-7)</t>
  </si>
  <si>
    <t>جدول (3-8)</t>
  </si>
  <si>
    <t>جدول (3-9)</t>
  </si>
  <si>
    <t xml:space="preserve">مساحة الغابات الإصطناعية </t>
  </si>
  <si>
    <t xml:space="preserve"> * بيانات الأراضي الصالحة للزراعة تمثل مساحات الأراضي الزراعية المنجزة من خلال أستخدام الصور الفضائية للمدة من (2004-2006) والمنفذة من قبل وزارة الزراعة / دائرة التخطيط / قسم الخرائط البيئية الزراعية</t>
  </si>
  <si>
    <t xml:space="preserve">المجموع الكلّي لمساحة الغابات الطبيعية والإصطناعية </t>
  </si>
  <si>
    <t>الحقول المظللة تعني عدم وجود غابات طبيعية في هذه المحافظات</t>
  </si>
  <si>
    <t xml:space="preserve">كركوك </t>
  </si>
  <si>
    <t xml:space="preserve">* الغابات الطبيعية في محافظة كركوك ماعدا قضاء كرميان </t>
  </si>
  <si>
    <t>المساحة المتأثرة بتعرية التربة والتصحر في العراق لسنة 2016</t>
  </si>
  <si>
    <t>المصدر : وزارة الصحة / البيئة ـــ دائرة شؤون الألغام</t>
  </si>
  <si>
    <r>
      <t xml:space="preserve">ملاحظة : القيمة </t>
    </r>
    <r>
      <rPr>
        <b/>
        <sz val="9"/>
        <rFont val="Times New Roman"/>
        <family val="1"/>
        <scheme val="major"/>
      </rPr>
      <t>(0)</t>
    </r>
    <r>
      <rPr>
        <b/>
        <sz val="9"/>
        <rFont val="Arial"/>
        <family val="2"/>
      </rPr>
      <t xml:space="preserve"> تعني عدم أجراء عمليات الكشف عن المناطق الخطرة الملوثة في المحافظة أو قيمة المساحة أقل من (م²)</t>
    </r>
  </si>
  <si>
    <t>ملاحظة : القيمة (0) تعني عدم أجراء عمليات الكشف عن المناطق الخطرة الملوثة في المحافظة أو قيمة المساحة أقل من (م²)</t>
  </si>
  <si>
    <t>المصدر : وزارة الزراعة / دائرة التخطيط والمتابعة / قسم الإحصاء</t>
  </si>
  <si>
    <t>** لا يوجد تفاصيل حسب المؤشرات أعلاه لمساحات الغابات الإصطناعية</t>
  </si>
  <si>
    <t>الشدّة</t>
  </si>
  <si>
    <t>مساحات المناطق الخطرة الملوثة بـ (أكداس عتاد،أرض مواجهات، أرض كمائن، حقول الألغام، مقذوفات غير منفلقة، غير مصنف، غير معرف) حسب الحالة والمحافظة لسنة 2003</t>
  </si>
  <si>
    <t>مساحات المناطق الخطرة الملوثة بـ (أكداس عتاد، أرض مواجهات، أرض كمائن، حقول الألغام، مقذوفات غير منفلقة، غير مصنف، غير معرف) حسب الحالة والمحافظة للسنوات (2004-2009) عدا سنة 2008</t>
  </si>
  <si>
    <t>مساحات المناطق الخطرة الملوثة بـ (أكداس عتاد،أرض مواجهات، أرض كمائن، حقول الألغام، مقذوفات غير منفلقة، غير مصنف، غير معرف) حسب الحالة والمحافظة لسنة 2010</t>
  </si>
  <si>
    <t>مساحات المناطق الخطرة الملوثة بـ (أكداس عتاد،أرض مواجهات، أرض كمائن، حقول الألغام، مقذوفات غير منفلقة، غير مصنف، غير معرف) حسب الحالة والمحافظة لسنة 2011</t>
  </si>
  <si>
    <t>مساحات المناطق الخطرة الملوثة بـ (أكداس عتاد،أرض مواجهات، أرض كمائن، حقول الألغام، مقذوفات غير منفلقة، غير مصنف، غير معرف) حسب الحالة والمحافظة لسنة 2012</t>
  </si>
  <si>
    <t>مساحات المناطق الخطرة الملوثة بـ (أكداس عتاد،أرض مواجهات، أرض كمائن، حقول الألغام، مقذوفات غير منفلقة، غير مصنف، غير معرف) حسب الحالة والمحافظة لسنة 2013</t>
  </si>
  <si>
    <t>مساحات المناطق الخطرة الملوثة بـ (أكداس عتاد،أرض مواجهات، أرض كمائن، حقول الألغام، مقذوفات غير منفلقة، غير مصنف، غير معرف) حسب الحالة والمحافظة لسنة 2014</t>
  </si>
  <si>
    <t>مساحات المناطق الخطرة الملوثة بـ (أكداس عتاد،أرض مواجهات، أرض كمائن، حقول الألغام، مقذوفات غير منفلقة، غير مصنف، غير معرف) حسب الحالة والمحافظة لسنة 2015</t>
  </si>
  <si>
    <t>مساحات المناطق الخطرة الملوثة بـ (أكداس عتاد،أرض مواجهات، أرض كمائن، حقول الألغام، مقذوفات غير منفلقة، غير مصنف، غير معرف) حسب الحالة والمحافظة لسنة 2016</t>
  </si>
  <si>
    <t xml:space="preserve">كمية الأسمدة المجهزّة حسب النوع والمحافظة لسنة 2016 </t>
  </si>
  <si>
    <t>المساحة (م²)</t>
  </si>
  <si>
    <t>جدول (3-10)</t>
  </si>
  <si>
    <t>جدول (3-11)</t>
  </si>
  <si>
    <t>جدول (3-12)</t>
  </si>
  <si>
    <t>جدول (3-13)</t>
  </si>
  <si>
    <t>جدول (3-14)</t>
  </si>
  <si>
    <t>جدول (3-15)</t>
  </si>
  <si>
    <t>جدول (3-1)</t>
  </si>
  <si>
    <t xml:space="preserve">مساحات الأراضي الزراعية والصالحة للزراعة والمزروعة حسب طريقة الأرواء لسنة 2016  </t>
  </si>
</sst>
</file>

<file path=xl/styles.xml><?xml version="1.0" encoding="utf-8"?>
<styleSheet xmlns="http://schemas.openxmlformats.org/spreadsheetml/2006/main">
  <numFmts count="8">
    <numFmt numFmtId="164" formatCode="_(* #,##0.00_);_(* \(#,##0.00\);_(* &quot;-&quot;??_);_(@_)"/>
    <numFmt numFmtId="165" formatCode="0.0"/>
    <numFmt numFmtId="166" formatCode="0.000"/>
    <numFmt numFmtId="167" formatCode="[$-1010000]d/m/yyyy;@"/>
    <numFmt numFmtId="168" formatCode="_(* #,##0_);_(* \(#,##0\);_(* &quot;-&quot;??_);_(@_)"/>
    <numFmt numFmtId="169" formatCode="0_);\(0\)"/>
    <numFmt numFmtId="170" formatCode="#,##0.0"/>
    <numFmt numFmtId="171" formatCode="_(* #,##0.0_);_(* \(#,##0.0\);_(* &quot;-&quot;??_);_(@_)"/>
  </numFmts>
  <fonts count="29">
    <font>
      <sz val="10"/>
      <name val="Arial"/>
      <charset val="178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Simplified Arabic"/>
      <family val="1"/>
    </font>
    <font>
      <b/>
      <sz val="9"/>
      <name val="Simplified Arabic"/>
      <family val="1"/>
    </font>
    <font>
      <b/>
      <sz val="12"/>
      <name val="Times New Roman"/>
      <family val="1"/>
    </font>
    <font>
      <b/>
      <sz val="12"/>
      <name val="Simplified Arabic"/>
      <family val="1"/>
    </font>
    <font>
      <b/>
      <sz val="11"/>
      <name val="Simplified Arabic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0"/>
      <color theme="1"/>
      <name val="Simplified Arabic"/>
      <family val="1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10"/>
      <name val="Times New Roman"/>
      <family val="1"/>
      <scheme val="major"/>
    </font>
    <font>
      <b/>
      <sz val="10"/>
      <color theme="0"/>
      <name val="Calibri"/>
      <family val="2"/>
    </font>
    <font>
      <b/>
      <sz val="9"/>
      <name val="Arial"/>
      <family val="2"/>
      <scheme val="minor"/>
    </font>
    <font>
      <b/>
      <sz val="10"/>
      <name val="Arial"/>
      <family val="2"/>
      <scheme val="minor"/>
    </font>
    <font>
      <b/>
      <sz val="9"/>
      <name val="Times New Roman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43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EE9C9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317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 applyBorder="1" applyAlignment="1">
      <alignment horizontal="center" wrapText="1"/>
    </xf>
    <xf numFmtId="0" fontId="7" fillId="0" borderId="0" xfId="0" applyFont="1" applyBorder="1" applyAlignment="1">
      <alignment vertical="center" wrapText="1"/>
    </xf>
    <xf numFmtId="0" fontId="0" fillId="0" borderId="0" xfId="0"/>
    <xf numFmtId="0" fontId="4" fillId="0" borderId="0" xfId="0" applyFont="1" applyBorder="1" applyAlignment="1">
      <alignment horizontal="right" vertical="center" wrapText="1"/>
    </xf>
    <xf numFmtId="0" fontId="0" fillId="0" borderId="0" xfId="0"/>
    <xf numFmtId="0" fontId="13" fillId="0" borderId="0" xfId="0" applyFont="1" applyBorder="1"/>
    <xf numFmtId="0" fontId="0" fillId="0" borderId="0" xfId="0"/>
    <xf numFmtId="0" fontId="5" fillId="0" borderId="6" xfId="0" applyFont="1" applyFill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right" vertical="center" wrapText="1"/>
    </xf>
    <xf numFmtId="165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8" xfId="0" applyFont="1" applyBorder="1" applyAlignment="1">
      <alignment vertical="center" wrapText="1"/>
    </xf>
    <xf numFmtId="0" fontId="12" fillId="0" borderId="0" xfId="0" applyFont="1"/>
    <xf numFmtId="0" fontId="3" fillId="0" borderId="0" xfId="0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5" fillId="0" borderId="0" xfId="0" applyFont="1"/>
    <xf numFmtId="0" fontId="0" fillId="0" borderId="0" xfId="0"/>
    <xf numFmtId="165" fontId="1" fillId="0" borderId="4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0" fillId="0" borderId="0" xfId="0"/>
    <xf numFmtId="0" fontId="14" fillId="0" borderId="0" xfId="0" applyFont="1" applyBorder="1" applyAlignment="1">
      <alignment horizontal="right" vertical="center" wrapText="1"/>
    </xf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0" fillId="0" borderId="0" xfId="0"/>
    <xf numFmtId="164" fontId="1" fillId="0" borderId="0" xfId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0" fillId="3" borderId="0" xfId="0" applyFill="1"/>
    <xf numFmtId="0" fontId="3" fillId="2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168" fontId="1" fillId="0" borderId="4" xfId="1" applyNumberFormat="1" applyFont="1" applyFill="1" applyBorder="1" applyAlignment="1">
      <alignment horizontal="right" vertical="center" wrapText="1"/>
    </xf>
    <xf numFmtId="168" fontId="1" fillId="0" borderId="4" xfId="1" applyNumberFormat="1" applyFont="1" applyFill="1" applyBorder="1" applyAlignment="1">
      <alignment horizontal="center" vertical="center" wrapText="1"/>
    </xf>
    <xf numFmtId="168" fontId="1" fillId="0" borderId="1" xfId="1" applyNumberFormat="1" applyFont="1" applyFill="1" applyBorder="1" applyAlignment="1">
      <alignment horizontal="right" vertical="center" wrapText="1"/>
    </xf>
    <xf numFmtId="168" fontId="1" fillId="0" borderId="5" xfId="1" applyNumberFormat="1" applyFont="1" applyFill="1" applyBorder="1" applyAlignment="1">
      <alignment horizontal="right" vertical="center" wrapText="1"/>
    </xf>
    <xf numFmtId="168" fontId="1" fillId="0" borderId="1" xfId="1" applyNumberFormat="1" applyFont="1" applyFill="1" applyBorder="1" applyAlignment="1">
      <alignment horizontal="center" vertical="center" wrapText="1"/>
    </xf>
    <xf numFmtId="168" fontId="1" fillId="0" borderId="0" xfId="1" applyNumberFormat="1" applyFont="1" applyFill="1" applyBorder="1" applyAlignment="1">
      <alignment horizontal="right" vertical="center" wrapText="1"/>
    </xf>
    <xf numFmtId="168" fontId="1" fillId="0" borderId="5" xfId="1" applyNumberFormat="1" applyFont="1" applyFill="1" applyBorder="1" applyAlignment="1">
      <alignment horizontal="center" vertical="center" wrapText="1"/>
    </xf>
    <xf numFmtId="168" fontId="1" fillId="0" borderId="7" xfId="1" applyNumberFormat="1" applyFont="1" applyFill="1" applyBorder="1" applyAlignment="1">
      <alignment horizontal="right" vertical="center" wrapText="1"/>
    </xf>
    <xf numFmtId="168" fontId="13" fillId="0" borderId="0" xfId="0" applyNumberFormat="1" applyFont="1"/>
    <xf numFmtId="168" fontId="13" fillId="0" borderId="0" xfId="0" applyNumberFormat="1" applyFont="1" applyBorder="1"/>
    <xf numFmtId="168" fontId="1" fillId="0" borderId="0" xfId="1" applyNumberFormat="1" applyFont="1" applyFill="1" applyBorder="1" applyAlignment="1">
      <alignment horizontal="center" vertical="center" wrapText="1"/>
    </xf>
    <xf numFmtId="0" fontId="12" fillId="3" borderId="0" xfId="0" applyFont="1" applyFill="1"/>
    <xf numFmtId="0" fontId="0" fillId="0" borderId="0" xfId="0"/>
    <xf numFmtId="0" fontId="4" fillId="0" borderId="0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 readingOrder="2"/>
    </xf>
    <xf numFmtId="0" fontId="17" fillId="0" borderId="1" xfId="0" applyFont="1" applyBorder="1" applyAlignment="1">
      <alignment vertical="center" wrapText="1" readingOrder="2"/>
    </xf>
    <xf numFmtId="0" fontId="17" fillId="0" borderId="7" xfId="0" applyFont="1" applyBorder="1" applyAlignment="1">
      <alignment vertical="center" wrapText="1" readingOrder="2"/>
    </xf>
    <xf numFmtId="168" fontId="18" fillId="0" borderId="1" xfId="1" applyNumberFormat="1" applyFont="1" applyFill="1" applyBorder="1" applyAlignment="1">
      <alignment horizontal="right" vertical="center" wrapText="1"/>
    </xf>
    <xf numFmtId="168" fontId="1" fillId="0" borderId="1" xfId="1" applyNumberFormat="1" applyFont="1" applyFill="1" applyBorder="1" applyAlignment="1">
      <alignment horizontal="right" vertical="center" wrapText="1"/>
    </xf>
    <xf numFmtId="0" fontId="0" fillId="0" borderId="0" xfId="0"/>
    <xf numFmtId="168" fontId="1" fillId="0" borderId="7" xfId="1" applyNumberFormat="1" applyFont="1" applyFill="1" applyBorder="1" applyAlignment="1">
      <alignment horizontal="right" vertical="center" wrapText="1"/>
    </xf>
    <xf numFmtId="168" fontId="1" fillId="0" borderId="5" xfId="1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4" fillId="0" borderId="0" xfId="0" applyFont="1" applyBorder="1" applyAlignment="1"/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0" fillId="0" borderId="0" xfId="0"/>
    <xf numFmtId="0" fontId="5" fillId="0" borderId="6" xfId="0" applyFont="1" applyFill="1" applyBorder="1" applyAlignment="1">
      <alignment vertical="center" wrapText="1" readingOrder="2"/>
    </xf>
    <xf numFmtId="0" fontId="5" fillId="0" borderId="0" xfId="0" applyFont="1" applyFill="1" applyAlignment="1">
      <alignment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vertical="center" wrapText="1"/>
    </xf>
    <xf numFmtId="0" fontId="0" fillId="0" borderId="6" xfId="0" applyBorder="1"/>
    <xf numFmtId="0" fontId="5" fillId="0" borderId="0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2" borderId="0" xfId="0" applyFill="1"/>
    <xf numFmtId="3" fontId="1" fillId="2" borderId="7" xfId="0" applyNumberFormat="1" applyFont="1" applyFill="1" applyBorder="1" applyAlignment="1">
      <alignment vertical="center" wrapText="1"/>
    </xf>
    <xf numFmtId="0" fontId="12" fillId="2" borderId="0" xfId="0" applyFont="1" applyFill="1"/>
    <xf numFmtId="0" fontId="3" fillId="0" borderId="6" xfId="0" applyFont="1" applyFill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right" vertical="center" wrapText="1"/>
    </xf>
    <xf numFmtId="0" fontId="0" fillId="4" borderId="0" xfId="0" applyFill="1"/>
    <xf numFmtId="0" fontId="4" fillId="4" borderId="0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right" vertical="center" wrapText="1"/>
    </xf>
    <xf numFmtId="0" fontId="3" fillId="5" borderId="11" xfId="0" applyFont="1" applyFill="1" applyBorder="1" applyAlignment="1">
      <alignment horizontal="right" vertical="center" wrapText="1"/>
    </xf>
    <xf numFmtId="168" fontId="1" fillId="5" borderId="11" xfId="1" applyNumberFormat="1" applyFont="1" applyFill="1" applyBorder="1" applyAlignment="1">
      <alignment horizontal="right" vertical="center" wrapText="1"/>
    </xf>
    <xf numFmtId="168" fontId="1" fillId="5" borderId="6" xfId="1" applyNumberFormat="1" applyFont="1" applyFill="1" applyBorder="1" applyAlignment="1">
      <alignment horizontal="center" vertical="center" wrapText="1"/>
    </xf>
    <xf numFmtId="168" fontId="1" fillId="5" borderId="11" xfId="1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2" xfId="0" applyBorder="1"/>
    <xf numFmtId="0" fontId="3" fillId="0" borderId="7" xfId="0" applyFont="1" applyFill="1" applyBorder="1" applyAlignment="1">
      <alignment horizontal="right" vertical="center" wrapText="1"/>
    </xf>
    <xf numFmtId="168" fontId="1" fillId="0" borderId="11" xfId="1" applyNumberFormat="1" applyFont="1" applyFill="1" applyBorder="1" applyAlignment="1">
      <alignment horizontal="right" vertical="center" wrapText="1"/>
    </xf>
    <xf numFmtId="168" fontId="1" fillId="0" borderId="11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 readingOrder="2"/>
    </xf>
    <xf numFmtId="3" fontId="4" fillId="0" borderId="0" xfId="0" applyNumberFormat="1" applyFont="1" applyBorder="1" applyAlignment="1">
      <alignment vertical="center" wrapText="1"/>
    </xf>
    <xf numFmtId="168" fontId="1" fillId="5" borderId="5" xfId="1" applyNumberFormat="1" applyFont="1" applyFill="1" applyBorder="1" applyAlignment="1">
      <alignment horizontal="right" vertical="center" wrapText="1"/>
    </xf>
    <xf numFmtId="168" fontId="1" fillId="5" borderId="0" xfId="1" applyNumberFormat="1" applyFont="1" applyFill="1" applyBorder="1" applyAlignment="1">
      <alignment horizontal="right" vertical="center" wrapText="1"/>
    </xf>
    <xf numFmtId="0" fontId="1" fillId="0" borderId="5" xfId="1" applyNumberFormat="1" applyFont="1" applyFill="1" applyBorder="1" applyAlignment="1">
      <alignment vertical="center" wrapText="1"/>
    </xf>
    <xf numFmtId="0" fontId="1" fillId="0" borderId="0" xfId="1" applyNumberFormat="1" applyFont="1" applyFill="1" applyBorder="1" applyAlignment="1">
      <alignment vertical="center" wrapText="1"/>
    </xf>
    <xf numFmtId="0" fontId="1" fillId="0" borderId="11" xfId="1" applyNumberFormat="1" applyFont="1" applyFill="1" applyBorder="1" applyAlignment="1">
      <alignment horizontal="left" vertical="center" wrapText="1"/>
    </xf>
    <xf numFmtId="168" fontId="1" fillId="2" borderId="5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165" fontId="1" fillId="0" borderId="5" xfId="0" applyNumberFormat="1" applyFont="1" applyBorder="1" applyAlignment="1">
      <alignment vertical="center" wrapText="1"/>
    </xf>
    <xf numFmtId="170" fontId="1" fillId="2" borderId="1" xfId="0" applyNumberFormat="1" applyFont="1" applyFill="1" applyBorder="1" applyAlignment="1">
      <alignment vertical="center" wrapText="1"/>
    </xf>
    <xf numFmtId="170" fontId="1" fillId="0" borderId="1" xfId="1" applyNumberFormat="1" applyFont="1" applyFill="1" applyBorder="1" applyAlignment="1">
      <alignment vertical="center" wrapText="1"/>
    </xf>
    <xf numFmtId="170" fontId="1" fillId="2" borderId="7" xfId="0" applyNumberFormat="1" applyFont="1" applyFill="1" applyBorder="1" applyAlignment="1">
      <alignment vertical="center" wrapText="1"/>
    </xf>
    <xf numFmtId="170" fontId="0" fillId="2" borderId="0" xfId="0" applyNumberFormat="1" applyFill="1"/>
    <xf numFmtId="170" fontId="0" fillId="0" borderId="0" xfId="0" applyNumberFormat="1"/>
    <xf numFmtId="170" fontId="1" fillId="0" borderId="11" xfId="1" applyNumberFormat="1" applyFont="1" applyFill="1" applyBorder="1" applyAlignment="1">
      <alignment vertical="center" wrapText="1"/>
    </xf>
    <xf numFmtId="170" fontId="1" fillId="0" borderId="7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6" borderId="0" xfId="0" applyFill="1"/>
    <xf numFmtId="168" fontId="0" fillId="6" borderId="0" xfId="0" applyNumberFormat="1" applyFill="1"/>
    <xf numFmtId="168" fontId="0" fillId="0" borderId="0" xfId="0" applyNumberFormat="1"/>
    <xf numFmtId="168" fontId="0" fillId="3" borderId="0" xfId="0" applyNumberFormat="1" applyFill="1"/>
    <xf numFmtId="0" fontId="17" fillId="0" borderId="7" xfId="0" applyFont="1" applyFill="1" applyBorder="1" applyAlignment="1">
      <alignment vertical="center" wrapText="1" readingOrder="2"/>
    </xf>
    <xf numFmtId="168" fontId="18" fillId="0" borderId="1" xfId="1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 readingOrder="2"/>
    </xf>
    <xf numFmtId="3" fontId="18" fillId="0" borderId="1" xfId="1" applyNumberFormat="1" applyFont="1" applyFill="1" applyBorder="1" applyAlignment="1">
      <alignment vertical="center" wrapText="1"/>
    </xf>
    <xf numFmtId="168" fontId="18" fillId="0" borderId="7" xfId="1" applyNumberFormat="1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 readingOrder="2"/>
    </xf>
    <xf numFmtId="168" fontId="18" fillId="0" borderId="5" xfId="1" applyNumberFormat="1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 wrapText="1" readingOrder="2"/>
    </xf>
    <xf numFmtId="3" fontId="1" fillId="0" borderId="1" xfId="1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21" fillId="4" borderId="9" xfId="0" applyFont="1" applyFill="1" applyBorder="1" applyAlignment="1">
      <alignment vertical="center" wrapText="1"/>
    </xf>
    <xf numFmtId="0" fontId="21" fillId="4" borderId="9" xfId="0" applyFont="1" applyFill="1" applyBorder="1" applyAlignment="1">
      <alignment horizontal="right" vertical="center" wrapText="1"/>
    </xf>
    <xf numFmtId="0" fontId="1" fillId="2" borderId="5" xfId="1" applyNumberFormat="1" applyFont="1" applyFill="1" applyBorder="1" applyAlignment="1">
      <alignment horizontal="right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168" fontId="1" fillId="2" borderId="7" xfId="1" applyNumberFormat="1" applyFont="1" applyFill="1" applyBorder="1" applyAlignment="1">
      <alignment vertical="center" wrapText="1"/>
    </xf>
    <xf numFmtId="0" fontId="21" fillId="4" borderId="9" xfId="0" applyFont="1" applyFill="1" applyBorder="1" applyAlignment="1">
      <alignment horizontal="right" vertical="center" wrapText="1"/>
    </xf>
    <xf numFmtId="165" fontId="14" fillId="5" borderId="11" xfId="0" applyNumberFormat="1" applyFont="1" applyFill="1" applyBorder="1" applyAlignment="1">
      <alignment vertical="center" wrapText="1"/>
    </xf>
    <xf numFmtId="0" fontId="3" fillId="5" borderId="6" xfId="0" applyFont="1" applyFill="1" applyBorder="1" applyAlignment="1">
      <alignment horizontal="right" vertical="center" wrapText="1"/>
    </xf>
    <xf numFmtId="0" fontId="1" fillId="5" borderId="11" xfId="1" applyNumberFormat="1" applyFont="1" applyFill="1" applyBorder="1" applyAlignment="1">
      <alignment horizontal="left" vertical="center" wrapText="1"/>
    </xf>
    <xf numFmtId="168" fontId="13" fillId="5" borderId="0" xfId="0" applyNumberFormat="1" applyFont="1" applyFill="1"/>
    <xf numFmtId="168" fontId="1" fillId="5" borderId="11" xfId="1" applyNumberFormat="1" applyFont="1" applyFill="1" applyBorder="1" applyAlignment="1">
      <alignment horizontal="right" vertical="center" wrapText="1" readingOrder="1"/>
    </xf>
    <xf numFmtId="168" fontId="1" fillId="5" borderId="11" xfId="1" applyNumberFormat="1" applyFont="1" applyFill="1" applyBorder="1" applyAlignment="1">
      <alignment vertical="center" wrapText="1" readingOrder="1"/>
    </xf>
    <xf numFmtId="0" fontId="21" fillId="4" borderId="9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3" fontId="1" fillId="0" borderId="5" xfId="1" applyNumberFormat="1" applyFont="1" applyFill="1" applyBorder="1" applyAlignment="1">
      <alignment horizontal="left" vertical="center" wrapText="1"/>
    </xf>
    <xf numFmtId="3" fontId="1" fillId="0" borderId="1" xfId="1" applyNumberFormat="1" applyFont="1" applyFill="1" applyBorder="1" applyAlignment="1">
      <alignment horizontal="left" vertical="center" wrapText="1"/>
    </xf>
    <xf numFmtId="3" fontId="1" fillId="0" borderId="7" xfId="1" applyNumberFormat="1" applyFont="1" applyFill="1" applyBorder="1" applyAlignment="1">
      <alignment horizontal="left" vertical="center" wrapText="1" readingOrder="1"/>
    </xf>
    <xf numFmtId="3" fontId="1" fillId="0" borderId="7" xfId="1" applyNumberFormat="1" applyFont="1" applyFill="1" applyBorder="1" applyAlignment="1">
      <alignment horizontal="left" vertical="center" wrapText="1"/>
    </xf>
    <xf numFmtId="3" fontId="1" fillId="0" borderId="7" xfId="1" applyNumberFormat="1" applyFont="1" applyFill="1" applyBorder="1" applyAlignment="1">
      <alignment vertical="center" wrapText="1"/>
    </xf>
    <xf numFmtId="3" fontId="1" fillId="5" borderId="11" xfId="1" applyNumberFormat="1" applyFont="1" applyFill="1" applyBorder="1" applyAlignment="1">
      <alignment vertical="center" wrapText="1"/>
    </xf>
    <xf numFmtId="170" fontId="1" fillId="2" borderId="5" xfId="0" applyNumberFormat="1" applyFont="1" applyFill="1" applyBorder="1" applyAlignment="1">
      <alignment vertical="center" wrapText="1"/>
    </xf>
    <xf numFmtId="170" fontId="1" fillId="5" borderId="11" xfId="0" applyNumberFormat="1" applyFont="1" applyFill="1" applyBorder="1" applyAlignment="1">
      <alignment vertical="center" wrapText="1"/>
    </xf>
    <xf numFmtId="168" fontId="1" fillId="0" borderId="7" xfId="1" applyNumberFormat="1" applyFont="1" applyFill="1" applyBorder="1" applyAlignment="1">
      <alignment horizontal="center" vertical="center" wrapText="1"/>
    </xf>
    <xf numFmtId="168" fontId="1" fillId="0" borderId="1" xfId="1" applyNumberFormat="1" applyFont="1" applyFill="1" applyBorder="1" applyAlignment="1">
      <alignment horizontal="right" vertical="center" wrapText="1"/>
    </xf>
    <xf numFmtId="168" fontId="1" fillId="0" borderId="1" xfId="1" applyNumberFormat="1" applyFont="1" applyFill="1" applyBorder="1" applyAlignment="1">
      <alignment horizontal="right" vertical="center" wrapText="1"/>
    </xf>
    <xf numFmtId="168" fontId="1" fillId="0" borderId="1" xfId="1" applyNumberFormat="1" applyFont="1" applyFill="1" applyBorder="1" applyAlignment="1">
      <alignment horizontal="right" vertical="center" wrapText="1"/>
    </xf>
    <xf numFmtId="168" fontId="1" fillId="0" borderId="7" xfId="1" applyNumberFormat="1" applyFont="1" applyFill="1" applyBorder="1" applyAlignment="1">
      <alignment vertical="center" wrapText="1"/>
    </xf>
    <xf numFmtId="169" fontId="18" fillId="0" borderId="1" xfId="1" applyNumberFormat="1" applyFont="1" applyFill="1" applyBorder="1" applyAlignment="1">
      <alignment vertical="center" wrapText="1"/>
    </xf>
    <xf numFmtId="169" fontId="18" fillId="0" borderId="7" xfId="1" applyNumberFormat="1" applyFont="1" applyFill="1" applyBorder="1" applyAlignment="1">
      <alignment vertical="center" wrapText="1"/>
    </xf>
    <xf numFmtId="169" fontId="1" fillId="0" borderId="1" xfId="1" applyNumberFormat="1" applyFont="1" applyFill="1" applyBorder="1" applyAlignment="1">
      <alignment vertical="center" wrapText="1"/>
    </xf>
    <xf numFmtId="168" fontId="18" fillId="0" borderId="5" xfId="1" applyNumberFormat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readingOrder="1"/>
    </xf>
    <xf numFmtId="171" fontId="18" fillId="0" borderId="5" xfId="1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5" borderId="11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 readingOrder="2"/>
    </xf>
    <xf numFmtId="0" fontId="4" fillId="0" borderId="0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5" borderId="11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1" fontId="1" fillId="0" borderId="5" xfId="0" applyNumberFormat="1" applyFont="1" applyFill="1" applyBorder="1" applyAlignment="1">
      <alignment horizontal="left" vertical="center" wrapText="1"/>
    </xf>
    <xf numFmtId="1" fontId="1" fillId="2" borderId="5" xfId="0" applyNumberFormat="1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1" fontId="1" fillId="5" borderId="1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vertical="center" wrapText="1"/>
    </xf>
    <xf numFmtId="1" fontId="1" fillId="0" borderId="5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vertical="center" wrapText="1"/>
    </xf>
    <xf numFmtId="3" fontId="1" fillId="5" borderId="11" xfId="0" applyNumberFormat="1" applyFont="1" applyFill="1" applyBorder="1" applyAlignment="1">
      <alignment vertical="center" wrapText="1"/>
    </xf>
    <xf numFmtId="1" fontId="1" fillId="5" borderId="11" xfId="0" applyNumberFormat="1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170" fontId="1" fillId="2" borderId="0" xfId="0" applyNumberFormat="1" applyFont="1" applyFill="1" applyBorder="1" applyAlignment="1">
      <alignment vertical="center" wrapText="1"/>
    </xf>
    <xf numFmtId="1" fontId="1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 readingOrder="2"/>
    </xf>
    <xf numFmtId="0" fontId="3" fillId="0" borderId="0" xfId="0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left" vertical="center" wrapText="1"/>
    </xf>
    <xf numFmtId="3" fontId="1" fillId="5" borderId="11" xfId="0" applyNumberFormat="1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left" vertical="center" wrapText="1"/>
    </xf>
    <xf numFmtId="3" fontId="1" fillId="2" borderId="5" xfId="0" applyNumberFormat="1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left" vertical="center" wrapText="1"/>
    </xf>
    <xf numFmtId="1" fontId="1" fillId="5" borderId="13" xfId="0" applyNumberFormat="1" applyFont="1" applyFill="1" applyBorder="1" applyAlignment="1">
      <alignment horizontal="left" vertical="center" wrapText="1"/>
    </xf>
    <xf numFmtId="3" fontId="1" fillId="5" borderId="13" xfId="0" applyNumberFormat="1" applyFont="1" applyFill="1" applyBorder="1" applyAlignment="1">
      <alignment vertical="center" wrapText="1"/>
    </xf>
    <xf numFmtId="1" fontId="1" fillId="5" borderId="13" xfId="0" applyNumberFormat="1" applyFont="1" applyFill="1" applyBorder="1" applyAlignment="1">
      <alignment vertical="center" wrapText="1"/>
    </xf>
    <xf numFmtId="3" fontId="1" fillId="5" borderId="13" xfId="0" applyNumberFormat="1" applyFont="1" applyFill="1" applyBorder="1" applyAlignment="1">
      <alignment horizontal="left" vertical="center" wrapText="1"/>
    </xf>
    <xf numFmtId="3" fontId="1" fillId="0" borderId="7" xfId="0" applyNumberFormat="1" applyFont="1" applyFill="1" applyBorder="1" applyAlignment="1">
      <alignment vertical="center" wrapText="1"/>
    </xf>
    <xf numFmtId="1" fontId="1" fillId="2" borderId="7" xfId="0" applyNumberFormat="1" applyFont="1" applyFill="1" applyBorder="1" applyAlignment="1">
      <alignment horizontal="left" vertical="center" wrapText="1"/>
    </xf>
    <xf numFmtId="1" fontId="1" fillId="2" borderId="7" xfId="0" applyNumberFormat="1" applyFont="1" applyFill="1" applyBorder="1" applyAlignment="1">
      <alignment vertical="center" wrapText="1"/>
    </xf>
    <xf numFmtId="3" fontId="1" fillId="2" borderId="0" xfId="0" applyNumberFormat="1" applyFont="1" applyFill="1" applyBorder="1" applyAlignment="1">
      <alignment vertical="center" wrapText="1"/>
    </xf>
    <xf numFmtId="1" fontId="1" fillId="0" borderId="7" xfId="0" applyNumberFormat="1" applyFont="1" applyFill="1" applyBorder="1" applyAlignment="1">
      <alignment vertical="center" wrapText="1"/>
    </xf>
    <xf numFmtId="1" fontId="1" fillId="7" borderId="5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left" vertical="center" wrapText="1"/>
    </xf>
    <xf numFmtId="1" fontId="1" fillId="7" borderId="5" xfId="0" applyNumberFormat="1" applyFont="1" applyFill="1" applyBorder="1" applyAlignment="1">
      <alignment horizontal="left" vertical="center" wrapText="1"/>
    </xf>
    <xf numFmtId="3" fontId="1" fillId="7" borderId="5" xfId="0" applyNumberFormat="1" applyFont="1" applyFill="1" applyBorder="1" applyAlignment="1">
      <alignment vertical="center" wrapText="1"/>
    </xf>
    <xf numFmtId="0" fontId="3" fillId="5" borderId="1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 readingOrder="1"/>
    </xf>
    <xf numFmtId="0" fontId="19" fillId="0" borderId="11" xfId="0" applyFont="1" applyFill="1" applyBorder="1" applyAlignment="1">
      <alignment vertical="center" wrapText="1" readingOrder="2"/>
    </xf>
    <xf numFmtId="168" fontId="18" fillId="0" borderId="11" xfId="1" applyNumberFormat="1" applyFont="1" applyFill="1" applyBorder="1" applyAlignment="1">
      <alignment horizontal="right" vertical="center" wrapText="1"/>
    </xf>
    <xf numFmtId="3" fontId="1" fillId="5" borderId="11" xfId="1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1" fontId="3" fillId="2" borderId="8" xfId="0" applyNumberFormat="1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168" fontId="26" fillId="5" borderId="3" xfId="1" applyNumberFormat="1" applyFont="1" applyFill="1" applyBorder="1" applyAlignment="1">
      <alignment horizontal="right" vertical="center" wrapText="1"/>
    </xf>
    <xf numFmtId="168" fontId="1" fillId="0" borderId="1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readingOrder="2"/>
    </xf>
    <xf numFmtId="168" fontId="1" fillId="0" borderId="5" xfId="1" applyNumberFormat="1" applyFont="1" applyFill="1" applyBorder="1" applyAlignment="1">
      <alignment vertical="center" wrapText="1"/>
    </xf>
    <xf numFmtId="168" fontId="3" fillId="0" borderId="11" xfId="0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 readingOrder="2"/>
    </xf>
    <xf numFmtId="0" fontId="27" fillId="0" borderId="6" xfId="0" applyFont="1" applyBorder="1" applyAlignment="1">
      <alignment horizont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readingOrder="2"/>
    </xf>
    <xf numFmtId="0" fontId="21" fillId="4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 readingOrder="2"/>
    </xf>
    <xf numFmtId="0" fontId="21" fillId="4" borderId="9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 readingOrder="2"/>
    </xf>
    <xf numFmtId="0" fontId="4" fillId="0" borderId="0" xfId="0" applyFont="1" applyBorder="1" applyAlignment="1">
      <alignment vertical="center" wrapText="1"/>
    </xf>
    <xf numFmtId="1" fontId="1" fillId="8" borderId="5" xfId="0" applyNumberFormat="1" applyFont="1" applyFill="1" applyBorder="1" applyAlignment="1">
      <alignment horizontal="left" vertical="center" wrapText="1"/>
    </xf>
    <xf numFmtId="3" fontId="1" fillId="8" borderId="5" xfId="0" applyNumberFormat="1" applyFont="1" applyFill="1" applyBorder="1" applyAlignment="1">
      <alignment vertical="center" wrapText="1"/>
    </xf>
    <xf numFmtId="3" fontId="1" fillId="8" borderId="5" xfId="0" applyNumberFormat="1" applyFont="1" applyFill="1" applyBorder="1" applyAlignment="1">
      <alignment horizontal="left" vertical="center" wrapText="1"/>
    </xf>
    <xf numFmtId="1" fontId="1" fillId="8" borderId="5" xfId="0" applyNumberFormat="1" applyFont="1" applyFill="1" applyBorder="1" applyAlignment="1">
      <alignment vertical="center" wrapText="1"/>
    </xf>
    <xf numFmtId="1" fontId="1" fillId="8" borderId="1" xfId="0" applyNumberFormat="1" applyFont="1" applyFill="1" applyBorder="1" applyAlignment="1">
      <alignment horizontal="left" vertical="center" wrapText="1"/>
    </xf>
    <xf numFmtId="3" fontId="1" fillId="8" borderId="1" xfId="0" applyNumberFormat="1" applyFont="1" applyFill="1" applyBorder="1" applyAlignment="1">
      <alignment vertical="center" wrapText="1"/>
    </xf>
    <xf numFmtId="3" fontId="1" fillId="8" borderId="1" xfId="0" applyNumberFormat="1" applyFont="1" applyFill="1" applyBorder="1" applyAlignment="1">
      <alignment horizontal="left" vertical="center" wrapText="1"/>
    </xf>
    <xf numFmtId="1" fontId="1" fillId="8" borderId="1" xfId="0" applyNumberFormat="1" applyFont="1" applyFill="1" applyBorder="1" applyAlignment="1">
      <alignment vertical="center" wrapText="1"/>
    </xf>
    <xf numFmtId="0" fontId="0" fillId="8" borderId="0" xfId="0" applyFill="1"/>
    <xf numFmtId="170" fontId="1" fillId="2" borderId="2" xfId="0" applyNumberFormat="1" applyFont="1" applyFill="1" applyBorder="1" applyAlignment="1">
      <alignment vertical="center" wrapText="1"/>
    </xf>
    <xf numFmtId="0" fontId="3" fillId="5" borderId="1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 readingOrder="2"/>
    </xf>
    <xf numFmtId="0" fontId="5" fillId="0" borderId="6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165" fontId="14" fillId="5" borderId="11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14" fillId="0" borderId="8" xfId="0" applyFont="1" applyBorder="1" applyAlignment="1">
      <alignment horizontal="right" vertical="center" wrapText="1"/>
    </xf>
    <xf numFmtId="0" fontId="3" fillId="5" borderId="11" xfId="0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165" fontId="1" fillId="0" borderId="4" xfId="0" applyNumberFormat="1" applyFont="1" applyBorder="1" applyAlignment="1">
      <alignment horizontal="right" vertical="center" wrapText="1"/>
    </xf>
    <xf numFmtId="165" fontId="1" fillId="0" borderId="7" xfId="0" applyNumberFormat="1" applyFont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 readingOrder="2"/>
    </xf>
    <xf numFmtId="0" fontId="0" fillId="0" borderId="0" xfId="0" applyBorder="1" applyAlignment="1">
      <alignment horizontal="right" vertical="center" readingOrder="1"/>
    </xf>
    <xf numFmtId="0" fontId="4" fillId="0" borderId="0" xfId="0" applyFont="1" applyBorder="1" applyAlignment="1">
      <alignment horizontal="right" vertical="center" readingOrder="2"/>
    </xf>
    <xf numFmtId="0" fontId="21" fillId="4" borderId="2" xfId="0" applyFont="1" applyFill="1" applyBorder="1" applyAlignment="1">
      <alignment horizontal="right" vertical="center" wrapText="1"/>
    </xf>
    <xf numFmtId="0" fontId="21" fillId="4" borderId="10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right" vertical="center" wrapText="1" readingOrder="2"/>
    </xf>
    <xf numFmtId="0" fontId="21" fillId="4" borderId="10" xfId="0" applyFont="1" applyFill="1" applyBorder="1" applyAlignment="1">
      <alignment horizontal="right" vertical="center" wrapText="1" readingOrder="2"/>
    </xf>
    <xf numFmtId="0" fontId="21" fillId="4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right" vertical="center" wrapText="1"/>
    </xf>
    <xf numFmtId="0" fontId="4" fillId="5" borderId="7" xfId="0" applyFont="1" applyFill="1" applyBorder="1" applyAlignment="1">
      <alignment horizontal="center" vertical="center" wrapText="1"/>
    </xf>
    <xf numFmtId="167" fontId="22" fillId="4" borderId="2" xfId="0" applyNumberFormat="1" applyFont="1" applyFill="1" applyBorder="1" applyAlignment="1">
      <alignment horizontal="right" vertical="center" wrapText="1"/>
    </xf>
    <xf numFmtId="167" fontId="22" fillId="4" borderId="0" xfId="0" applyNumberFormat="1" applyFont="1" applyFill="1" applyBorder="1" applyAlignment="1">
      <alignment horizontal="right" vertical="center" wrapText="1"/>
    </xf>
    <xf numFmtId="167" fontId="22" fillId="4" borderId="10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right" vertical="center" wrapText="1"/>
    </xf>
    <xf numFmtId="0" fontId="4" fillId="5" borderId="1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 readingOrder="2"/>
    </xf>
    <xf numFmtId="0" fontId="21" fillId="4" borderId="1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0" xfId="0" applyFont="1" applyFill="1" applyBorder="1"/>
    <xf numFmtId="0" fontId="20" fillId="0" borderId="6" xfId="0" applyFont="1" applyBorder="1" applyAlignment="1">
      <alignment horizontal="center"/>
    </xf>
    <xf numFmtId="168" fontId="1" fillId="2" borderId="1" xfId="1" applyNumberFormat="1" applyFont="1" applyFill="1" applyBorder="1" applyAlignment="1">
      <alignment horizontal="right" vertical="center" wrapText="1"/>
    </xf>
    <xf numFmtId="168" fontId="1" fillId="0" borderId="1" xfId="1" applyNumberFormat="1" applyFont="1" applyFill="1" applyBorder="1" applyAlignment="1">
      <alignment horizontal="right" vertical="center" wrapText="1"/>
    </xf>
    <xf numFmtId="168" fontId="1" fillId="0" borderId="7" xfId="1" applyNumberFormat="1" applyFont="1" applyFill="1" applyBorder="1" applyAlignment="1">
      <alignment horizontal="right" vertical="center" wrapText="1"/>
    </xf>
    <xf numFmtId="168" fontId="1" fillId="2" borderId="7" xfId="1" applyNumberFormat="1" applyFont="1" applyFill="1" applyBorder="1" applyAlignment="1">
      <alignment horizontal="center" vertical="center" wrapText="1"/>
    </xf>
    <xf numFmtId="168" fontId="1" fillId="2" borderId="5" xfId="1" applyNumberFormat="1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vertical="center" wrapText="1"/>
    </xf>
    <xf numFmtId="168" fontId="1" fillId="2" borderId="4" xfId="1" applyNumberFormat="1" applyFont="1" applyFill="1" applyBorder="1" applyAlignment="1">
      <alignment horizontal="right" vertical="center" wrapText="1"/>
    </xf>
    <xf numFmtId="166" fontId="3" fillId="2" borderId="8" xfId="0" applyNumberFormat="1" applyFont="1" applyFill="1" applyBorder="1" applyAlignment="1">
      <alignment horizontal="right" vertical="center" wrapText="1"/>
    </xf>
    <xf numFmtId="166" fontId="3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166" fontId="3" fillId="2" borderId="7" xfId="0" applyNumberFormat="1" applyFont="1" applyFill="1" applyBorder="1" applyAlignment="1">
      <alignment horizontal="right" vertical="center" wrapText="1"/>
    </xf>
    <xf numFmtId="166" fontId="3" fillId="2" borderId="5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24" fillId="0" borderId="8" xfId="0" applyFont="1" applyFill="1" applyBorder="1" applyAlignment="1">
      <alignment horizontal="right" vertical="center" wrapText="1"/>
    </xf>
    <xf numFmtId="0" fontId="24" fillId="0" borderId="6" xfId="0" applyFont="1" applyFill="1" applyBorder="1" applyAlignment="1">
      <alignment horizontal="right" vertical="center" wrapText="1"/>
    </xf>
    <xf numFmtId="0" fontId="24" fillId="0" borderId="2" xfId="0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 readingOrder="2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DEE9C9"/>
      <color rgb="FFE2ECD0"/>
      <color rgb="FF00743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6</xdr:row>
      <xdr:rowOff>28575</xdr:rowOff>
    </xdr:from>
    <xdr:to>
      <xdr:col>1</xdr:col>
      <xdr:colOff>676275</xdr:colOff>
      <xdr:row>6</xdr:row>
      <xdr:rowOff>209550</xdr:rowOff>
    </xdr:to>
    <xdr:sp macro="" textlink="">
      <xdr:nvSpPr>
        <xdr:cNvPr id="3" name="مربع نص 2"/>
        <xdr:cNvSpPr txBox="1"/>
      </xdr:nvSpPr>
      <xdr:spPr>
        <a:xfrm>
          <a:off x="9989800950" y="1466850"/>
          <a:ext cx="180975" cy="1809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pPr algn="ctr" rtl="1"/>
          <a:r>
            <a:rPr lang="ar-SA" sz="1100"/>
            <a:t>*</a:t>
          </a:r>
        </a:p>
      </xdr:txBody>
    </xdr:sp>
    <xdr:clientData/>
  </xdr:twoCellAnchor>
  <xdr:twoCellAnchor>
    <xdr:from>
      <xdr:col>4</xdr:col>
      <xdr:colOff>371474</xdr:colOff>
      <xdr:row>6</xdr:row>
      <xdr:rowOff>28575</xdr:rowOff>
    </xdr:from>
    <xdr:to>
      <xdr:col>4</xdr:col>
      <xdr:colOff>714375</xdr:colOff>
      <xdr:row>6</xdr:row>
      <xdr:rowOff>209551</xdr:rowOff>
    </xdr:to>
    <xdr:sp macro="" textlink="">
      <xdr:nvSpPr>
        <xdr:cNvPr id="4" name="مربع نص 3"/>
        <xdr:cNvSpPr txBox="1"/>
      </xdr:nvSpPr>
      <xdr:spPr>
        <a:xfrm>
          <a:off x="9986905350" y="1466850"/>
          <a:ext cx="342901" cy="18097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pPr algn="r" rtl="1"/>
          <a:r>
            <a:rPr lang="ar-SA" sz="1100"/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P44"/>
  <sheetViews>
    <sheetView rightToLeft="1" view="pageBreakPreview" zoomScaleSheetLayoutView="100" workbookViewId="0">
      <selection activeCell="L7" sqref="L7"/>
    </sheetView>
  </sheetViews>
  <sheetFormatPr defaultRowHeight="12.75"/>
  <cols>
    <col min="1" max="1" width="11.85546875" customWidth="1"/>
    <col min="2" max="3" width="15" customWidth="1"/>
    <col min="4" max="4" width="1.5703125" customWidth="1"/>
    <col min="5" max="5" width="15" customWidth="1"/>
    <col min="6" max="6" width="6.5703125" customWidth="1"/>
    <col min="7" max="7" width="17.42578125" customWidth="1"/>
    <col min="8" max="8" width="11.5703125" customWidth="1"/>
    <col min="9" max="9" width="11.5703125" bestFit="1" customWidth="1"/>
  </cols>
  <sheetData>
    <row r="1" spans="1:15" ht="36.75" customHeight="1">
      <c r="A1" s="266" t="s">
        <v>72</v>
      </c>
      <c r="B1" s="266"/>
      <c r="C1" s="266"/>
      <c r="D1" s="266"/>
      <c r="E1" s="266"/>
      <c r="F1" s="266"/>
      <c r="G1" s="266"/>
      <c r="H1" s="266"/>
    </row>
    <row r="2" spans="1:15" ht="25.5" customHeight="1" thickBot="1">
      <c r="B2" s="258" t="s">
        <v>127</v>
      </c>
      <c r="C2" s="258"/>
      <c r="D2" s="82"/>
      <c r="E2" s="82"/>
      <c r="F2" s="82"/>
      <c r="G2" s="82"/>
      <c r="H2" s="82"/>
      <c r="J2" s="259"/>
      <c r="K2" s="259"/>
      <c r="L2" s="259"/>
      <c r="M2" s="259"/>
      <c r="N2" s="259"/>
      <c r="O2" s="259"/>
    </row>
    <row r="3" spans="1:15" ht="42" customHeight="1" thickTop="1">
      <c r="B3" s="135" t="s">
        <v>53</v>
      </c>
      <c r="C3" s="135"/>
      <c r="D3" s="135"/>
      <c r="E3" s="267" t="s">
        <v>50</v>
      </c>
      <c r="F3" s="267"/>
      <c r="G3" s="148" t="s">
        <v>74</v>
      </c>
    </row>
    <row r="4" spans="1:15" ht="36" customHeight="1">
      <c r="A4" s="4"/>
      <c r="B4" s="270" t="s">
        <v>31</v>
      </c>
      <c r="C4" s="270"/>
      <c r="D4" s="270"/>
      <c r="E4" s="271">
        <v>48</v>
      </c>
      <c r="F4" s="271"/>
      <c r="G4" s="32">
        <f>E4/$E$10*100</f>
        <v>27.522935779816514</v>
      </c>
      <c r="H4" s="17"/>
      <c r="I4" s="18"/>
    </row>
    <row r="5" spans="1:15" ht="36" customHeight="1">
      <c r="A5" s="1"/>
      <c r="B5" s="269" t="s">
        <v>16</v>
      </c>
      <c r="C5" s="269"/>
      <c r="D5" s="269"/>
      <c r="E5" s="268">
        <v>16</v>
      </c>
      <c r="F5" s="268"/>
      <c r="G5" s="33">
        <f t="shared" ref="G5:G10" si="0">E5/$E$10*100</f>
        <v>9.1743119266055029</v>
      </c>
      <c r="H5" s="17"/>
      <c r="I5" s="18"/>
    </row>
    <row r="6" spans="1:15" ht="36" customHeight="1">
      <c r="A6" s="1"/>
      <c r="B6" s="269" t="s">
        <v>17</v>
      </c>
      <c r="C6" s="269"/>
      <c r="D6" s="269"/>
      <c r="E6" s="268">
        <v>7</v>
      </c>
      <c r="F6" s="268"/>
      <c r="G6" s="33">
        <f t="shared" si="0"/>
        <v>4.0137614678899078</v>
      </c>
      <c r="H6" s="17"/>
      <c r="I6" s="18"/>
    </row>
    <row r="7" spans="1:15" ht="36" customHeight="1">
      <c r="B7" s="269" t="s">
        <v>18</v>
      </c>
      <c r="C7" s="269"/>
      <c r="D7" s="269"/>
      <c r="E7" s="268">
        <v>1.7</v>
      </c>
      <c r="F7" s="268"/>
      <c r="G7" s="33">
        <f t="shared" si="0"/>
        <v>0.97477064220183474</v>
      </c>
      <c r="H7" s="17"/>
      <c r="I7" s="18"/>
    </row>
    <row r="8" spans="1:15" ht="36" customHeight="1">
      <c r="B8" s="265" t="s">
        <v>19</v>
      </c>
      <c r="C8" s="265"/>
      <c r="D8" s="265"/>
      <c r="E8" s="268">
        <v>54</v>
      </c>
      <c r="F8" s="268"/>
      <c r="G8" s="33">
        <f t="shared" si="0"/>
        <v>30.963302752293576</v>
      </c>
      <c r="H8" s="17"/>
      <c r="I8" s="18"/>
    </row>
    <row r="9" spans="1:15" ht="36" customHeight="1" thickBot="1">
      <c r="A9" s="3"/>
      <c r="B9" s="265" t="s">
        <v>32</v>
      </c>
      <c r="C9" s="265"/>
      <c r="D9" s="265"/>
      <c r="E9" s="272">
        <v>47.7</v>
      </c>
      <c r="F9" s="272"/>
      <c r="G9" s="112">
        <f t="shared" si="0"/>
        <v>27.350917431192663</v>
      </c>
      <c r="H9" s="17"/>
      <c r="I9" s="19"/>
    </row>
    <row r="10" spans="1:15" ht="27" customHeight="1" thickTop="1" thickBot="1">
      <c r="A10" s="1"/>
      <c r="B10" s="264" t="s">
        <v>40</v>
      </c>
      <c r="C10" s="264"/>
      <c r="D10" s="264"/>
      <c r="E10" s="260">
        <f>SUM(E4:E9)</f>
        <v>174.4</v>
      </c>
      <c r="F10" s="260"/>
      <c r="G10" s="142">
        <f t="shared" si="0"/>
        <v>100</v>
      </c>
      <c r="H10" s="111"/>
    </row>
    <row r="11" spans="1:15" ht="13.5" customHeight="1" thickTop="1">
      <c r="A11" s="1"/>
      <c r="B11" s="261"/>
      <c r="C11" s="261"/>
      <c r="D11" s="261"/>
      <c r="E11" s="4"/>
      <c r="F11" s="4"/>
      <c r="G11" s="4"/>
      <c r="H11" s="17"/>
    </row>
    <row r="12" spans="1:15" ht="13.5" customHeight="1">
      <c r="A12" s="1"/>
      <c r="B12" s="261" t="s">
        <v>93</v>
      </c>
      <c r="C12" s="261"/>
      <c r="D12" s="261"/>
      <c r="E12" s="261"/>
      <c r="F12" s="62"/>
      <c r="G12" s="62"/>
      <c r="H12" s="62"/>
      <c r="I12" s="62"/>
    </row>
    <row r="13" spans="1:15">
      <c r="A13" s="261"/>
      <c r="B13" s="261"/>
      <c r="C13" s="261"/>
      <c r="D13" s="261"/>
      <c r="E13" s="261"/>
      <c r="F13" s="261"/>
      <c r="G13" s="261"/>
      <c r="H13" s="261"/>
    </row>
    <row r="14" spans="1:15">
      <c r="A14" s="1"/>
      <c r="B14" s="1"/>
      <c r="C14" s="1"/>
    </row>
    <row r="15" spans="1:15" ht="15.75" customHeight="1">
      <c r="A15" s="1"/>
      <c r="B15" s="1"/>
      <c r="C15" s="1"/>
    </row>
    <row r="16" spans="1:15" s="36" customFormat="1" ht="15.75" customHeight="1">
      <c r="A16" s="1"/>
      <c r="B16" s="1"/>
      <c r="C16" s="1"/>
    </row>
    <row r="17" spans="1:13" s="36" customFormat="1" ht="15.75" customHeight="1">
      <c r="A17" s="1"/>
      <c r="B17" s="1"/>
      <c r="C17" s="1"/>
    </row>
    <row r="18" spans="1:13">
      <c r="A18" s="1"/>
      <c r="B18" s="1"/>
      <c r="C18" s="1"/>
    </row>
    <row r="19" spans="1:13" ht="21.75" customHeight="1">
      <c r="A19" s="1"/>
      <c r="B19" s="1"/>
      <c r="C19" s="1"/>
    </row>
    <row r="20" spans="1:13" ht="42.75" customHeight="1">
      <c r="A20" s="1"/>
      <c r="B20" s="1"/>
      <c r="C20" s="1"/>
      <c r="H20" s="31"/>
    </row>
    <row r="21" spans="1:13" ht="24" customHeight="1">
      <c r="B21" s="262" t="s">
        <v>51</v>
      </c>
      <c r="C21" s="262"/>
      <c r="D21" s="262"/>
      <c r="E21" s="262"/>
      <c r="F21" s="263">
        <v>93</v>
      </c>
      <c r="G21" s="263"/>
      <c r="H21" s="31"/>
    </row>
    <row r="22" spans="1:13">
      <c r="A22" s="1"/>
      <c r="B22" s="1"/>
      <c r="C22" s="1"/>
    </row>
    <row r="23" spans="1:13">
      <c r="A23" s="1"/>
      <c r="B23" s="1"/>
      <c r="C23" s="1"/>
      <c r="M23" s="8"/>
    </row>
    <row r="24" spans="1:13">
      <c r="A24" s="1"/>
      <c r="B24" s="1"/>
      <c r="C24" s="1"/>
    </row>
    <row r="25" spans="1:13" ht="14.25">
      <c r="A25" s="1"/>
      <c r="B25" s="1"/>
      <c r="C25" s="1"/>
      <c r="G25" s="259"/>
      <c r="H25" s="259"/>
      <c r="I25" s="259"/>
      <c r="J25" s="259"/>
      <c r="K25" s="259"/>
    </row>
    <row r="26" spans="1:13">
      <c r="A26" s="1"/>
      <c r="B26" s="1"/>
      <c r="C26" s="1"/>
      <c r="F26" s="2"/>
    </row>
    <row r="27" spans="1:13">
      <c r="A27" s="1"/>
      <c r="B27" s="1"/>
      <c r="C27" s="1"/>
      <c r="F27" s="2"/>
    </row>
    <row r="28" spans="1:13">
      <c r="A28" s="1"/>
      <c r="B28" s="1"/>
      <c r="C28" s="1"/>
    </row>
    <row r="31" spans="1:13" ht="14.25" customHeight="1"/>
    <row r="32" spans="1:13" ht="14.25" customHeight="1">
      <c r="A32" s="4"/>
      <c r="B32" s="4"/>
      <c r="C32" s="4"/>
      <c r="D32" s="4"/>
      <c r="E32" s="4"/>
      <c r="F32" s="4"/>
      <c r="G32" s="4"/>
      <c r="H32" s="4"/>
    </row>
    <row r="44" spans="11:16" ht="14.25">
      <c r="K44" s="259"/>
      <c r="L44" s="259"/>
      <c r="M44" s="259"/>
      <c r="N44" s="259"/>
      <c r="O44" s="259"/>
      <c r="P44" s="259"/>
    </row>
  </sheetData>
  <mergeCells count="25">
    <mergeCell ref="B7:D7"/>
    <mergeCell ref="B8:D8"/>
    <mergeCell ref="A1:H1"/>
    <mergeCell ref="E3:F3"/>
    <mergeCell ref="J2:O2"/>
    <mergeCell ref="E5:F5"/>
    <mergeCell ref="B5:D5"/>
    <mergeCell ref="B4:D4"/>
    <mergeCell ref="E4:F4"/>
    <mergeCell ref="B2:C2"/>
    <mergeCell ref="K44:P44"/>
    <mergeCell ref="G25:K25"/>
    <mergeCell ref="E10:F10"/>
    <mergeCell ref="A13:H13"/>
    <mergeCell ref="B21:E21"/>
    <mergeCell ref="F21:G21"/>
    <mergeCell ref="B11:D11"/>
    <mergeCell ref="B10:D10"/>
    <mergeCell ref="B12:E12"/>
    <mergeCell ref="B9:D9"/>
    <mergeCell ref="B6:D6"/>
    <mergeCell ref="E6:F6"/>
    <mergeCell ref="E7:F7"/>
    <mergeCell ref="E8:F8"/>
    <mergeCell ref="E9:F9"/>
  </mergeCells>
  <phoneticPr fontId="6" type="noConversion"/>
  <printOptions horizontalCentered="1"/>
  <pageMargins left="0.51181102362204722" right="0.51181102362204722" top="0.59055118110236227" bottom="0.1968503937007874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L37"/>
  <sheetViews>
    <sheetView rightToLeft="1" view="pageBreakPreview" zoomScale="91" zoomScaleSheetLayoutView="91" workbookViewId="0">
      <selection activeCell="K3" sqref="K3"/>
    </sheetView>
  </sheetViews>
  <sheetFormatPr defaultRowHeight="12.75"/>
  <cols>
    <col min="1" max="2" width="16.7109375" customWidth="1"/>
    <col min="3" max="3" width="19.85546875" style="84" customWidth="1"/>
    <col min="4" max="5" width="16.7109375" customWidth="1"/>
    <col min="6" max="6" width="22" customWidth="1"/>
    <col min="7" max="7" width="14.140625" style="84" customWidth="1"/>
    <col min="8" max="8" width="16.7109375" style="83" customWidth="1"/>
    <col min="9" max="9" width="11" bestFit="1" customWidth="1"/>
    <col min="12" max="12" width="22.42578125" customWidth="1"/>
  </cols>
  <sheetData>
    <row r="1" spans="1:12" ht="20.25" customHeight="1">
      <c r="A1" s="273" t="s">
        <v>128</v>
      </c>
      <c r="B1" s="273"/>
      <c r="C1" s="273"/>
      <c r="D1" s="273"/>
      <c r="E1" s="273"/>
      <c r="F1" s="273"/>
      <c r="G1" s="273"/>
      <c r="H1" s="273"/>
    </row>
    <row r="2" spans="1:12" s="11" customFormat="1" ht="17.25" customHeight="1" thickBot="1">
      <c r="A2" s="76" t="s">
        <v>34</v>
      </c>
      <c r="B2" s="76"/>
      <c r="C2" s="176"/>
      <c r="G2" s="84"/>
      <c r="H2" s="88" t="s">
        <v>52</v>
      </c>
    </row>
    <row r="3" spans="1:12" ht="24" customHeight="1" thickTop="1">
      <c r="A3" s="276" t="s">
        <v>14</v>
      </c>
      <c r="B3" s="278" t="s">
        <v>80</v>
      </c>
      <c r="C3" s="278" t="s">
        <v>88</v>
      </c>
      <c r="D3" s="280" t="s">
        <v>79</v>
      </c>
      <c r="E3" s="280"/>
      <c r="F3" s="280"/>
      <c r="G3" s="280"/>
      <c r="H3" s="276" t="s">
        <v>54</v>
      </c>
    </row>
    <row r="4" spans="1:12" s="84" customFormat="1" ht="21.75" customHeight="1">
      <c r="A4" s="277"/>
      <c r="B4" s="279"/>
      <c r="C4" s="279"/>
      <c r="D4" s="229" t="s">
        <v>90</v>
      </c>
      <c r="E4" s="229" t="s">
        <v>91</v>
      </c>
      <c r="F4" s="229" t="s">
        <v>92</v>
      </c>
      <c r="G4" s="229" t="s">
        <v>0</v>
      </c>
      <c r="H4" s="277"/>
    </row>
    <row r="5" spans="1:12" ht="20.100000000000001" customHeight="1">
      <c r="A5" s="63" t="s">
        <v>15</v>
      </c>
      <c r="B5" s="167">
        <v>7846652</v>
      </c>
      <c r="C5" s="167">
        <v>5539200</v>
      </c>
      <c r="D5" s="131" t="s">
        <v>67</v>
      </c>
      <c r="E5" s="131" t="s">
        <v>67</v>
      </c>
      <c r="F5" s="131" t="s">
        <v>67</v>
      </c>
      <c r="G5" s="131" t="s">
        <v>67</v>
      </c>
      <c r="H5" s="170" t="s">
        <v>67</v>
      </c>
    </row>
    <row r="6" spans="1:12" s="44" customFormat="1" ht="20.100000000000001" customHeight="1">
      <c r="A6" s="125" t="s">
        <v>1</v>
      </c>
      <c r="B6" s="66">
        <v>2051435</v>
      </c>
      <c r="C6" s="66">
        <v>1883040</v>
      </c>
      <c r="D6" s="126">
        <v>92690</v>
      </c>
      <c r="E6" s="126">
        <v>321592</v>
      </c>
      <c r="F6" s="126">
        <v>52591</v>
      </c>
      <c r="G6" s="126">
        <f>SUM(D6:F6)</f>
        <v>466873</v>
      </c>
      <c r="H6" s="126">
        <v>4157.6000000000004</v>
      </c>
    </row>
    <row r="7" spans="1:12" s="44" customFormat="1" ht="20.100000000000001" customHeight="1">
      <c r="A7" s="127" t="s">
        <v>2</v>
      </c>
      <c r="B7" s="126">
        <v>3360652</v>
      </c>
      <c r="C7" s="126">
        <v>2164000</v>
      </c>
      <c r="D7" s="126">
        <v>273264</v>
      </c>
      <c r="E7" s="164">
        <v>0</v>
      </c>
      <c r="F7" s="128">
        <v>158593</v>
      </c>
      <c r="G7" s="126">
        <f>SUM(D7:F7)</f>
        <v>431857</v>
      </c>
      <c r="H7" s="126">
        <v>108967</v>
      </c>
    </row>
    <row r="8" spans="1:12" ht="20.100000000000001" customHeight="1">
      <c r="A8" s="64" t="s">
        <v>30</v>
      </c>
      <c r="B8" s="126">
        <v>1211809</v>
      </c>
      <c r="C8" s="126">
        <v>417640</v>
      </c>
      <c r="D8" s="126" t="s">
        <v>67</v>
      </c>
      <c r="E8" s="126" t="s">
        <v>67</v>
      </c>
      <c r="F8" s="126" t="s">
        <v>67</v>
      </c>
      <c r="G8" s="126" t="s">
        <v>67</v>
      </c>
      <c r="H8" s="126" t="s">
        <v>67</v>
      </c>
    </row>
    <row r="9" spans="1:12" ht="20.100000000000001" customHeight="1">
      <c r="A9" s="65" t="s">
        <v>3</v>
      </c>
      <c r="B9" s="163">
        <v>1253471</v>
      </c>
      <c r="C9" s="163">
        <v>41920</v>
      </c>
      <c r="D9" s="163">
        <v>218841</v>
      </c>
      <c r="E9" s="166">
        <v>0</v>
      </c>
      <c r="F9" s="163">
        <v>61871</v>
      </c>
      <c r="G9" s="140">
        <f t="shared" ref="G9:G20" si="0">SUM(D9:F9)</f>
        <v>280712</v>
      </c>
      <c r="H9" s="129">
        <v>114919</v>
      </c>
    </row>
    <row r="10" spans="1:12" s="121" customFormat="1" ht="20.100000000000001" customHeight="1">
      <c r="A10" s="125" t="s">
        <v>4</v>
      </c>
      <c r="B10" s="129">
        <v>1427042</v>
      </c>
      <c r="C10" s="129">
        <v>1236000</v>
      </c>
      <c r="D10" s="129">
        <v>363588</v>
      </c>
      <c r="E10" s="164">
        <v>0</v>
      </c>
      <c r="F10" s="164">
        <v>0</v>
      </c>
      <c r="G10" s="129">
        <f t="shared" si="0"/>
        <v>363588</v>
      </c>
      <c r="H10" s="129">
        <v>133663</v>
      </c>
    </row>
    <row r="11" spans="1:12" s="121" customFormat="1" ht="20.100000000000001" customHeight="1">
      <c r="A11" s="127" t="s">
        <v>5</v>
      </c>
      <c r="B11" s="126">
        <v>1028619</v>
      </c>
      <c r="C11" s="126">
        <v>74880</v>
      </c>
      <c r="D11" s="162">
        <v>41433</v>
      </c>
      <c r="E11" s="164">
        <v>0</v>
      </c>
      <c r="F11" s="162">
        <v>31045</v>
      </c>
      <c r="G11" s="160">
        <f t="shared" si="0"/>
        <v>72478</v>
      </c>
      <c r="H11" s="230">
        <v>117783</v>
      </c>
    </row>
    <row r="12" spans="1:12" ht="20.100000000000001" customHeight="1">
      <c r="A12" s="65" t="s">
        <v>6</v>
      </c>
      <c r="B12" s="129">
        <v>4217485</v>
      </c>
      <c r="C12" s="129">
        <v>1508840</v>
      </c>
      <c r="D12" s="161">
        <v>978982</v>
      </c>
      <c r="E12" s="164">
        <v>0</v>
      </c>
      <c r="F12" s="161">
        <v>1340</v>
      </c>
      <c r="G12" s="160">
        <f t="shared" si="0"/>
        <v>980322</v>
      </c>
      <c r="H12" s="230">
        <v>69890.5</v>
      </c>
    </row>
    <row r="13" spans="1:12" ht="20.100000000000001" customHeight="1">
      <c r="A13" s="127" t="s">
        <v>23</v>
      </c>
      <c r="B13" s="126">
        <v>5886144</v>
      </c>
      <c r="C13" s="126">
        <v>1418080</v>
      </c>
      <c r="D13" s="126">
        <v>104124</v>
      </c>
      <c r="E13" s="126">
        <v>28000</v>
      </c>
      <c r="F13" s="126">
        <v>729405</v>
      </c>
      <c r="G13" s="126">
        <f t="shared" si="0"/>
        <v>861529</v>
      </c>
      <c r="H13" s="126">
        <v>156024</v>
      </c>
      <c r="I13" s="123"/>
    </row>
    <row r="14" spans="1:12" s="44" customFormat="1" ht="20.100000000000001" customHeight="1">
      <c r="A14" s="127" t="s">
        <v>8</v>
      </c>
      <c r="B14" s="126">
        <v>11196470</v>
      </c>
      <c r="C14" s="126">
        <v>169160</v>
      </c>
      <c r="D14" s="126">
        <v>175463</v>
      </c>
      <c r="E14" s="164">
        <v>0</v>
      </c>
      <c r="F14" s="126">
        <v>71558</v>
      </c>
      <c r="G14" s="126">
        <f t="shared" si="0"/>
        <v>247021</v>
      </c>
      <c r="H14" s="126">
        <v>31191</v>
      </c>
      <c r="I14" s="124"/>
      <c r="L14" s="124"/>
    </row>
    <row r="15" spans="1:12" s="121" customFormat="1" ht="20.100000000000001" customHeight="1">
      <c r="A15" s="125" t="s">
        <v>25</v>
      </c>
      <c r="B15" s="129">
        <v>1833761</v>
      </c>
      <c r="C15" s="129">
        <v>988000</v>
      </c>
      <c r="D15" s="129">
        <v>583306</v>
      </c>
      <c r="E15" s="164">
        <v>0</v>
      </c>
      <c r="F15" s="126">
        <v>3450</v>
      </c>
      <c r="G15" s="129">
        <f t="shared" si="0"/>
        <v>586756</v>
      </c>
      <c r="H15" s="129">
        <v>38380</v>
      </c>
    </row>
    <row r="16" spans="1:12" s="44" customFormat="1" ht="20.100000000000001" customHeight="1">
      <c r="A16" s="127" t="s">
        <v>10</v>
      </c>
      <c r="B16" s="126">
        <v>1453453</v>
      </c>
      <c r="C16" s="126">
        <v>288520</v>
      </c>
      <c r="D16" s="126">
        <v>148561</v>
      </c>
      <c r="E16" s="164">
        <v>0</v>
      </c>
      <c r="F16" s="126">
        <v>144220</v>
      </c>
      <c r="G16" s="126">
        <f t="shared" si="0"/>
        <v>292781</v>
      </c>
      <c r="H16" s="126">
        <v>20342</v>
      </c>
    </row>
    <row r="17" spans="1:9" s="121" customFormat="1" ht="20.100000000000001" customHeight="1">
      <c r="A17" s="127" t="s">
        <v>11</v>
      </c>
      <c r="B17" s="126">
        <v>1790649</v>
      </c>
      <c r="C17" s="126">
        <v>1019320</v>
      </c>
      <c r="D17" s="161">
        <v>371040</v>
      </c>
      <c r="E17" s="164">
        <v>0</v>
      </c>
      <c r="F17" s="161">
        <v>495</v>
      </c>
      <c r="G17" s="160">
        <f t="shared" si="0"/>
        <v>371535</v>
      </c>
      <c r="H17" s="230">
        <v>45409.5</v>
      </c>
      <c r="I17" s="122"/>
    </row>
    <row r="18" spans="1:9" s="121" customFormat="1" ht="20.100000000000001" customHeight="1">
      <c r="A18" s="130" t="s">
        <v>12</v>
      </c>
      <c r="B18" s="131">
        <v>2547273</v>
      </c>
      <c r="C18" s="131">
        <v>1184519.9999999998</v>
      </c>
      <c r="D18" s="131">
        <v>493633</v>
      </c>
      <c r="E18" s="164">
        <v>0</v>
      </c>
      <c r="F18" s="131">
        <v>1806</v>
      </c>
      <c r="G18" s="131">
        <f t="shared" si="0"/>
        <v>495439</v>
      </c>
      <c r="H18" s="232">
        <v>12528</v>
      </c>
    </row>
    <row r="19" spans="1:9" s="44" customFormat="1" ht="20.100000000000001" customHeight="1" thickBot="1">
      <c r="A19" s="132" t="s">
        <v>24</v>
      </c>
      <c r="B19" s="129">
        <v>5196114</v>
      </c>
      <c r="C19" s="129">
        <v>209680</v>
      </c>
      <c r="D19" s="129">
        <v>77669</v>
      </c>
      <c r="E19" s="165">
        <v>0</v>
      </c>
      <c r="F19" s="165">
        <v>0</v>
      </c>
      <c r="G19" s="129">
        <f t="shared" si="0"/>
        <v>77669</v>
      </c>
      <c r="H19" s="129">
        <v>49270</v>
      </c>
    </row>
    <row r="20" spans="1:9" ht="20.100000000000001" customHeight="1" thickTop="1" thickBot="1">
      <c r="A20" s="223" t="s">
        <v>41</v>
      </c>
      <c r="B20" s="224">
        <f t="shared" ref="B20:F20" si="1">SUM(B5:B19)</f>
        <v>52301029</v>
      </c>
      <c r="C20" s="224">
        <f>SUM(C5:C19)</f>
        <v>18142800</v>
      </c>
      <c r="D20" s="224">
        <f t="shared" si="1"/>
        <v>3922594</v>
      </c>
      <c r="E20" s="224">
        <f t="shared" si="1"/>
        <v>349592</v>
      </c>
      <c r="F20" s="224">
        <f t="shared" si="1"/>
        <v>1256374</v>
      </c>
      <c r="G20" s="224">
        <f t="shared" si="0"/>
        <v>5528560</v>
      </c>
      <c r="H20" s="224">
        <f>SUM(H5:H19)</f>
        <v>902524.6</v>
      </c>
    </row>
    <row r="21" spans="1:9" s="8" customFormat="1" ht="20.100000000000001" customHeight="1" thickTop="1" thickBot="1">
      <c r="A21" s="221" t="s">
        <v>42</v>
      </c>
      <c r="B21" s="94"/>
      <c r="C21" s="94"/>
      <c r="D21" s="94"/>
      <c r="E21" s="94"/>
      <c r="F21" s="94"/>
      <c r="G21" s="95"/>
      <c r="H21" s="96"/>
    </row>
    <row r="22" spans="1:9" s="8" customFormat="1" ht="20.100000000000001" customHeight="1" thickTop="1">
      <c r="A22" s="34" t="s">
        <v>21</v>
      </c>
      <c r="B22" s="126" t="s">
        <v>67</v>
      </c>
      <c r="C22" s="70">
        <v>2345080</v>
      </c>
      <c r="D22" s="126" t="s">
        <v>67</v>
      </c>
      <c r="E22" s="126" t="s">
        <v>67</v>
      </c>
      <c r="F22" s="126" t="s">
        <v>67</v>
      </c>
      <c r="G22" s="126" t="s">
        <v>67</v>
      </c>
      <c r="H22" s="126" t="s">
        <v>67</v>
      </c>
    </row>
    <row r="23" spans="1:9" s="8" customFormat="1" ht="20.100000000000001" customHeight="1">
      <c r="A23" s="34" t="s">
        <v>22</v>
      </c>
      <c r="B23" s="126" t="s">
        <v>67</v>
      </c>
      <c r="C23" s="70">
        <v>589680</v>
      </c>
      <c r="D23" s="126" t="s">
        <v>67</v>
      </c>
      <c r="E23" s="126" t="s">
        <v>67</v>
      </c>
      <c r="F23" s="126" t="s">
        <v>67</v>
      </c>
      <c r="G23" s="126" t="s">
        <v>67</v>
      </c>
      <c r="H23" s="126" t="s">
        <v>67</v>
      </c>
      <c r="I23" s="57"/>
    </row>
    <row r="24" spans="1:9" s="8" customFormat="1" ht="20.100000000000001" customHeight="1" thickBot="1">
      <c r="A24" s="35" t="s">
        <v>49</v>
      </c>
      <c r="B24" s="126" t="s">
        <v>67</v>
      </c>
      <c r="C24" s="70">
        <v>2368600</v>
      </c>
      <c r="D24" s="126" t="s">
        <v>67</v>
      </c>
      <c r="E24" s="126" t="s">
        <v>67</v>
      </c>
      <c r="F24" s="126" t="s">
        <v>67</v>
      </c>
      <c r="G24" s="126" t="s">
        <v>67</v>
      </c>
      <c r="H24" s="126" t="s">
        <v>67</v>
      </c>
    </row>
    <row r="25" spans="1:9" s="8" customFormat="1" ht="20.100000000000001" customHeight="1" thickTop="1" thickBot="1">
      <c r="A25" s="98" t="s">
        <v>41</v>
      </c>
      <c r="B25" s="98" t="s">
        <v>67</v>
      </c>
      <c r="C25" s="101">
        <f>SUM(C22:C24)</f>
        <v>5303360</v>
      </c>
      <c r="D25" s="98" t="s">
        <v>67</v>
      </c>
      <c r="E25" s="98" t="s">
        <v>67</v>
      </c>
      <c r="F25" s="98" t="s">
        <v>67</v>
      </c>
      <c r="G25" s="98" t="s">
        <v>67</v>
      </c>
      <c r="H25" s="233" t="s">
        <v>67</v>
      </c>
      <c r="I25" s="57"/>
    </row>
    <row r="26" spans="1:9" s="8" customFormat="1" ht="20.100000000000001" customHeight="1" thickTop="1" thickBot="1">
      <c r="A26" s="143" t="s">
        <v>40</v>
      </c>
      <c r="B26" s="95">
        <v>52301029</v>
      </c>
      <c r="C26" s="96">
        <f>C20+C25</f>
        <v>23446160</v>
      </c>
      <c r="D26" s="225">
        <v>3922594</v>
      </c>
      <c r="E26" s="96">
        <v>349592</v>
      </c>
      <c r="F26" s="96">
        <v>1256374</v>
      </c>
      <c r="G26" s="96">
        <v>5528560</v>
      </c>
      <c r="H26" s="95">
        <v>902524.6</v>
      </c>
      <c r="I26" s="145"/>
    </row>
    <row r="27" spans="1:9" ht="15" customHeight="1" thickTop="1">
      <c r="A27" s="275" t="s">
        <v>70</v>
      </c>
      <c r="B27" s="275"/>
      <c r="C27" s="275"/>
      <c r="D27" s="275"/>
    </row>
    <row r="28" spans="1:9" s="11" customFormat="1" ht="7.5" hidden="1" customHeight="1">
      <c r="A28" s="274"/>
      <c r="B28" s="274"/>
      <c r="C28" s="169"/>
      <c r="D28" s="134"/>
      <c r="E28" s="134"/>
      <c r="F28" s="1" t="s">
        <v>67</v>
      </c>
      <c r="G28" s="1"/>
      <c r="H28" s="83"/>
    </row>
    <row r="29" spans="1:9" s="84" customFormat="1" ht="16.5" customHeight="1">
      <c r="A29" s="275" t="s">
        <v>98</v>
      </c>
      <c r="B29" s="275"/>
      <c r="C29" s="275"/>
      <c r="D29" s="275"/>
      <c r="E29" s="275"/>
      <c r="F29" s="275"/>
      <c r="G29" s="275"/>
      <c r="H29" s="275"/>
    </row>
    <row r="30" spans="1:9" s="84" customFormat="1" ht="3" customHeight="1">
      <c r="A30" s="222"/>
      <c r="B30" s="222"/>
      <c r="C30" s="222"/>
      <c r="D30" s="134"/>
      <c r="E30" s="134"/>
      <c r="F30" s="1"/>
      <c r="G30" s="1"/>
    </row>
    <row r="31" spans="1:9" s="84" customFormat="1" ht="17.25" customHeight="1">
      <c r="A31" s="261" t="s">
        <v>93</v>
      </c>
      <c r="B31" s="261"/>
      <c r="C31" s="261"/>
      <c r="D31" s="261"/>
    </row>
    <row r="32" spans="1:9" ht="18.75" customHeight="1">
      <c r="A32" s="262" t="s">
        <v>51</v>
      </c>
      <c r="B32" s="262"/>
      <c r="C32" s="168"/>
      <c r="D32" s="73"/>
      <c r="E32" s="73"/>
      <c r="F32" s="73">
        <v>94</v>
      </c>
      <c r="G32" s="73"/>
      <c r="H32" s="73"/>
    </row>
    <row r="33" spans="1:1" ht="18.75" customHeight="1">
      <c r="A33" s="5"/>
    </row>
    <row r="36" spans="1:1" ht="21">
      <c r="A36" s="10"/>
    </row>
    <row r="37" spans="1:1" ht="24.75">
      <c r="A37" s="6"/>
    </row>
  </sheetData>
  <mergeCells count="11">
    <mergeCell ref="A32:B32"/>
    <mergeCell ref="A1:H1"/>
    <mergeCell ref="A28:B28"/>
    <mergeCell ref="A27:D27"/>
    <mergeCell ref="A31:D31"/>
    <mergeCell ref="A3:A4"/>
    <mergeCell ref="B3:B4"/>
    <mergeCell ref="H3:H4"/>
    <mergeCell ref="D3:G3"/>
    <mergeCell ref="C3:C4"/>
    <mergeCell ref="A29:H29"/>
  </mergeCells>
  <phoneticPr fontId="6" type="noConversion"/>
  <printOptions horizontalCentered="1" verticalCentered="1"/>
  <pageMargins left="0.51181102362204722" right="0.51181102362204722" top="0.59055118110236227" bottom="0.19685039370078741" header="0" footer="0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M24"/>
  <sheetViews>
    <sheetView rightToLeft="1" view="pageBreakPreview" zoomScaleSheetLayoutView="100" workbookViewId="0">
      <selection activeCell="N3" sqref="N3"/>
    </sheetView>
  </sheetViews>
  <sheetFormatPr defaultRowHeight="12.75"/>
  <cols>
    <col min="1" max="1" width="1" style="85" customWidth="1"/>
    <col min="2" max="2" width="12.7109375" customWidth="1"/>
    <col min="3" max="3" width="12.7109375" style="84" customWidth="1"/>
    <col min="4" max="4" width="12.7109375" style="68" customWidth="1"/>
    <col min="5" max="5" width="12.7109375" style="20" customWidth="1"/>
    <col min="6" max="7" width="12.7109375" customWidth="1"/>
    <col min="9" max="9" width="10.28515625" bestFit="1" customWidth="1"/>
  </cols>
  <sheetData>
    <row r="1" spans="1:13" ht="28.5" customHeight="1">
      <c r="B1" s="281" t="s">
        <v>119</v>
      </c>
      <c r="C1" s="281"/>
      <c r="D1" s="281"/>
      <c r="E1" s="281"/>
      <c r="F1" s="281"/>
      <c r="G1" s="281"/>
    </row>
    <row r="2" spans="1:13" s="21" customFormat="1" ht="20.25" customHeight="1" thickBot="1">
      <c r="A2" s="85"/>
      <c r="B2" s="77" t="s">
        <v>35</v>
      </c>
      <c r="C2" s="282"/>
      <c r="D2" s="282"/>
      <c r="E2" s="282"/>
      <c r="G2" s="235" t="s">
        <v>38</v>
      </c>
    </row>
    <row r="3" spans="1:13" ht="34.5" customHeight="1" thickTop="1">
      <c r="B3" s="135" t="s">
        <v>14</v>
      </c>
      <c r="C3" s="136" t="s">
        <v>60</v>
      </c>
      <c r="D3" s="136" t="s">
        <v>55</v>
      </c>
      <c r="E3" s="136" t="s">
        <v>57</v>
      </c>
      <c r="F3" s="136" t="s">
        <v>56</v>
      </c>
      <c r="G3" s="136" t="s">
        <v>0</v>
      </c>
    </row>
    <row r="4" spans="1:13" s="44" customFormat="1" ht="24.95" customHeight="1">
      <c r="A4" s="85"/>
      <c r="B4" s="78" t="s">
        <v>15</v>
      </c>
      <c r="C4" s="47" t="s">
        <v>67</v>
      </c>
      <c r="D4" s="47" t="s">
        <v>67</v>
      </c>
      <c r="E4" s="47" t="s">
        <v>67</v>
      </c>
      <c r="F4" s="47" t="s">
        <v>67</v>
      </c>
      <c r="G4" s="47" t="s">
        <v>67</v>
      </c>
      <c r="H4" s="117"/>
      <c r="I4" s="84"/>
      <c r="J4" s="84"/>
      <c r="K4" s="85"/>
      <c r="L4" s="85"/>
      <c r="M4" s="85"/>
    </row>
    <row r="5" spans="1:13" s="60" customFormat="1" ht="24.95" customHeight="1">
      <c r="A5" s="87"/>
      <c r="B5" s="79" t="s">
        <v>1</v>
      </c>
      <c r="C5" s="47">
        <v>4581</v>
      </c>
      <c r="D5" s="47">
        <v>3213</v>
      </c>
      <c r="E5" s="151">
        <v>0</v>
      </c>
      <c r="F5" s="151">
        <v>0</v>
      </c>
      <c r="G5" s="133">
        <f>SUM(C5:F5)</f>
        <v>7794</v>
      </c>
      <c r="H5" s="84"/>
      <c r="I5" s="84"/>
      <c r="J5" s="84"/>
      <c r="K5" s="87"/>
      <c r="L5" s="87"/>
      <c r="M5" s="87"/>
    </row>
    <row r="6" spans="1:13" s="44" customFormat="1" ht="24.95" customHeight="1">
      <c r="A6" s="85"/>
      <c r="B6" s="79" t="s">
        <v>2</v>
      </c>
      <c r="C6" s="47">
        <v>25762</v>
      </c>
      <c r="D6" s="47">
        <v>11262</v>
      </c>
      <c r="E6" s="152">
        <v>0</v>
      </c>
      <c r="F6" s="152">
        <v>24</v>
      </c>
      <c r="G6" s="133">
        <f>SUM(C6:F6)</f>
        <v>37048</v>
      </c>
      <c r="H6" s="114">
        <v>0.7</v>
      </c>
      <c r="I6" s="114">
        <v>6.5</v>
      </c>
      <c r="J6" s="117">
        <f>H6+I6</f>
        <v>7.2</v>
      </c>
      <c r="K6" s="85"/>
      <c r="L6" s="85"/>
      <c r="M6" s="85"/>
    </row>
    <row r="7" spans="1:13" s="44" customFormat="1" ht="24.95" customHeight="1">
      <c r="A7" s="85"/>
      <c r="B7" s="79" t="s">
        <v>30</v>
      </c>
      <c r="C7" s="47" t="s">
        <v>67</v>
      </c>
      <c r="D7" s="47" t="s">
        <v>67</v>
      </c>
      <c r="E7" s="47" t="s">
        <v>67</v>
      </c>
      <c r="F7" s="47" t="s">
        <v>67</v>
      </c>
      <c r="G7" s="47" t="s">
        <v>67</v>
      </c>
      <c r="H7" s="114"/>
      <c r="I7" s="114"/>
      <c r="J7" s="117">
        <f t="shared" ref="J7:J19" si="0">H7+I7</f>
        <v>0</v>
      </c>
      <c r="K7" s="85"/>
      <c r="L7" s="85"/>
      <c r="M7" s="85"/>
    </row>
    <row r="8" spans="1:13" s="44" customFormat="1" ht="24.95" customHeight="1">
      <c r="A8" s="85"/>
      <c r="B8" s="79" t="s">
        <v>3</v>
      </c>
      <c r="C8" s="47">
        <v>11357</v>
      </c>
      <c r="D8" s="47">
        <v>4293</v>
      </c>
      <c r="E8" s="152">
        <v>0</v>
      </c>
      <c r="F8" s="152">
        <v>0</v>
      </c>
      <c r="G8" s="133">
        <f t="shared" ref="G8:G19" si="1">SUM(C8:F8)</f>
        <v>15650</v>
      </c>
      <c r="H8" s="114">
        <v>501.1</v>
      </c>
      <c r="I8" s="114">
        <v>6800.2</v>
      </c>
      <c r="J8" s="117">
        <f t="shared" si="0"/>
        <v>7301.3</v>
      </c>
      <c r="K8" s="85"/>
      <c r="L8" s="85"/>
      <c r="M8" s="85"/>
    </row>
    <row r="9" spans="1:13" s="44" customFormat="1" ht="24.95" customHeight="1">
      <c r="A9" s="85"/>
      <c r="B9" s="79" t="s">
        <v>4</v>
      </c>
      <c r="C9" s="47">
        <v>16780</v>
      </c>
      <c r="D9" s="47">
        <v>7318</v>
      </c>
      <c r="E9" s="152">
        <v>0</v>
      </c>
      <c r="F9" s="152">
        <v>0</v>
      </c>
      <c r="G9" s="133">
        <f t="shared" si="1"/>
        <v>24098</v>
      </c>
      <c r="H9" s="114">
        <v>1554.3</v>
      </c>
      <c r="I9" s="114">
        <v>12739.6</v>
      </c>
      <c r="J9" s="117">
        <f t="shared" si="0"/>
        <v>14293.9</v>
      </c>
      <c r="K9" s="85"/>
      <c r="L9" s="85"/>
      <c r="M9" s="85"/>
    </row>
    <row r="10" spans="1:13" s="44" customFormat="1" ht="24.95" customHeight="1">
      <c r="A10" s="85"/>
      <c r="B10" s="79" t="s">
        <v>5</v>
      </c>
      <c r="C10" s="47">
        <v>3785</v>
      </c>
      <c r="D10" s="47">
        <v>1663</v>
      </c>
      <c r="E10" s="152">
        <v>0</v>
      </c>
      <c r="F10" s="152">
        <v>0</v>
      </c>
      <c r="G10" s="133">
        <f t="shared" si="1"/>
        <v>5448</v>
      </c>
      <c r="H10" s="114">
        <v>303.8</v>
      </c>
      <c r="I10" s="114">
        <v>1766.1</v>
      </c>
      <c r="J10" s="117">
        <f t="shared" si="0"/>
        <v>2069.9</v>
      </c>
      <c r="K10" s="85"/>
      <c r="L10" s="85"/>
      <c r="M10" s="85"/>
    </row>
    <row r="11" spans="1:13" s="44" customFormat="1" ht="24.95" customHeight="1">
      <c r="A11" s="85"/>
      <c r="B11" s="79" t="s">
        <v>6</v>
      </c>
      <c r="C11" s="47">
        <v>50457</v>
      </c>
      <c r="D11" s="47">
        <v>22618</v>
      </c>
      <c r="E11" s="152">
        <v>0</v>
      </c>
      <c r="F11" s="152">
        <v>6</v>
      </c>
      <c r="G11" s="133">
        <f t="shared" si="1"/>
        <v>73081</v>
      </c>
      <c r="H11" s="114">
        <v>4180.8</v>
      </c>
      <c r="I11" s="114">
        <v>36745.4</v>
      </c>
      <c r="J11" s="117">
        <f t="shared" si="0"/>
        <v>40926.200000000004</v>
      </c>
      <c r="K11" s="85"/>
      <c r="L11" s="85"/>
      <c r="M11" s="85"/>
    </row>
    <row r="12" spans="1:13" s="44" customFormat="1" ht="24.95" customHeight="1">
      <c r="A12" s="85"/>
      <c r="B12" s="79" t="s">
        <v>7</v>
      </c>
      <c r="C12" s="47">
        <v>9846</v>
      </c>
      <c r="D12" s="47">
        <v>4659</v>
      </c>
      <c r="E12" s="133">
        <v>0</v>
      </c>
      <c r="F12" s="133">
        <v>72</v>
      </c>
      <c r="G12" s="133">
        <f t="shared" si="1"/>
        <v>14577</v>
      </c>
      <c r="H12" s="114"/>
      <c r="I12" s="114"/>
      <c r="J12" s="117">
        <f t="shared" si="0"/>
        <v>0</v>
      </c>
      <c r="K12" s="85"/>
      <c r="L12" s="85"/>
      <c r="M12" s="85"/>
    </row>
    <row r="13" spans="1:13" s="44" customFormat="1" ht="24.95" customHeight="1">
      <c r="A13" s="85"/>
      <c r="B13" s="79" t="s">
        <v>8</v>
      </c>
      <c r="C13" s="47">
        <v>16877</v>
      </c>
      <c r="D13" s="47">
        <v>6549</v>
      </c>
      <c r="E13" s="152">
        <v>0</v>
      </c>
      <c r="F13" s="152">
        <v>0</v>
      </c>
      <c r="G13" s="133">
        <f t="shared" si="1"/>
        <v>23426</v>
      </c>
      <c r="H13" s="114">
        <v>200.2</v>
      </c>
      <c r="I13" s="114">
        <v>10153.1</v>
      </c>
      <c r="J13" s="117">
        <f t="shared" si="0"/>
        <v>10353.300000000001</v>
      </c>
      <c r="K13" s="85"/>
      <c r="L13" s="85"/>
      <c r="M13" s="85"/>
    </row>
    <row r="14" spans="1:13" s="44" customFormat="1" ht="24.95" customHeight="1">
      <c r="A14" s="85"/>
      <c r="B14" s="79" t="s">
        <v>9</v>
      </c>
      <c r="C14" s="47">
        <v>24028</v>
      </c>
      <c r="D14" s="47">
        <v>9690</v>
      </c>
      <c r="E14" s="152">
        <v>0</v>
      </c>
      <c r="F14" s="152">
        <v>0</v>
      </c>
      <c r="G14" s="133">
        <f t="shared" si="1"/>
        <v>33718</v>
      </c>
      <c r="H14" s="114">
        <v>2840.2</v>
      </c>
      <c r="I14" s="114">
        <v>18057.8</v>
      </c>
      <c r="J14" s="117">
        <f t="shared" si="0"/>
        <v>20898</v>
      </c>
      <c r="K14" s="85"/>
      <c r="L14" s="85"/>
      <c r="M14" s="85"/>
    </row>
    <row r="15" spans="1:13" ht="24.95" customHeight="1">
      <c r="B15" s="79" t="s">
        <v>10</v>
      </c>
      <c r="C15" s="47">
        <v>6219</v>
      </c>
      <c r="D15" s="47">
        <v>1939</v>
      </c>
      <c r="E15" s="152">
        <v>0</v>
      </c>
      <c r="F15" s="152">
        <v>0</v>
      </c>
      <c r="G15" s="133">
        <f t="shared" si="1"/>
        <v>8158</v>
      </c>
      <c r="H15" s="114">
        <v>265.39999999999998</v>
      </c>
      <c r="I15" s="114">
        <v>5260</v>
      </c>
      <c r="J15" s="117">
        <f t="shared" si="0"/>
        <v>5525.4</v>
      </c>
      <c r="K15" s="85"/>
      <c r="L15" s="85"/>
      <c r="M15" s="85"/>
    </row>
    <row r="16" spans="1:13" s="44" customFormat="1" ht="24.95" customHeight="1">
      <c r="A16" s="85"/>
      <c r="B16" s="79" t="s">
        <v>11</v>
      </c>
      <c r="C16" s="47">
        <v>8888</v>
      </c>
      <c r="D16" s="47">
        <v>2544</v>
      </c>
      <c r="E16" s="152">
        <v>0</v>
      </c>
      <c r="F16" s="152">
        <v>0</v>
      </c>
      <c r="G16" s="133">
        <f t="shared" si="1"/>
        <v>11432</v>
      </c>
      <c r="H16" s="114">
        <v>987.8</v>
      </c>
      <c r="I16" s="114">
        <v>6568.3</v>
      </c>
      <c r="J16" s="117">
        <f t="shared" si="0"/>
        <v>7556.1</v>
      </c>
      <c r="K16" s="85"/>
      <c r="L16" s="85"/>
      <c r="M16" s="85"/>
    </row>
    <row r="17" spans="1:13" s="44" customFormat="1" ht="24.95" customHeight="1">
      <c r="A17" s="85"/>
      <c r="B17" s="79" t="s">
        <v>12</v>
      </c>
      <c r="C17" s="47">
        <v>14749</v>
      </c>
      <c r="D17" s="47">
        <v>5524</v>
      </c>
      <c r="E17" s="152">
        <v>0</v>
      </c>
      <c r="F17" s="152">
        <v>0</v>
      </c>
      <c r="G17" s="133">
        <f t="shared" si="1"/>
        <v>20273</v>
      </c>
      <c r="H17" s="114">
        <v>515.5</v>
      </c>
      <c r="I17" s="114">
        <v>16466.3</v>
      </c>
      <c r="J17" s="117">
        <f t="shared" si="0"/>
        <v>16981.8</v>
      </c>
      <c r="K17" s="85"/>
      <c r="L17" s="85"/>
      <c r="M17" s="85"/>
    </row>
    <row r="18" spans="1:13" s="60" customFormat="1" ht="24.95" customHeight="1" thickBot="1">
      <c r="A18" s="87"/>
      <c r="B18" s="100" t="s">
        <v>13</v>
      </c>
      <c r="C18" s="86">
        <v>1765</v>
      </c>
      <c r="D18" s="86">
        <v>556</v>
      </c>
      <c r="E18" s="153">
        <v>0</v>
      </c>
      <c r="F18" s="154">
        <v>48</v>
      </c>
      <c r="G18" s="155">
        <f t="shared" si="1"/>
        <v>2369</v>
      </c>
      <c r="H18" s="119">
        <v>185.3</v>
      </c>
      <c r="I18" s="119">
        <v>1610.6</v>
      </c>
      <c r="J18" s="117">
        <f t="shared" si="0"/>
        <v>1795.8999999999999</v>
      </c>
      <c r="K18" s="87"/>
      <c r="L18" s="87"/>
      <c r="M18" s="87"/>
    </row>
    <row r="19" spans="1:13" s="44" customFormat="1" ht="24.95" customHeight="1" thickTop="1" thickBot="1">
      <c r="A19" s="85"/>
      <c r="B19" s="93" t="s">
        <v>41</v>
      </c>
      <c r="C19" s="156">
        <f>SUM(C5:C18)</f>
        <v>195094</v>
      </c>
      <c r="D19" s="156">
        <f>SUM(D5:D18)</f>
        <v>81828</v>
      </c>
      <c r="E19" s="156">
        <f>SUM(E5:E18)</f>
        <v>0</v>
      </c>
      <c r="F19" s="156">
        <f>SUM(F5:F18)</f>
        <v>150</v>
      </c>
      <c r="G19" s="156">
        <f t="shared" si="1"/>
        <v>277072</v>
      </c>
      <c r="H19" s="118">
        <f>SUM(H6:H18)</f>
        <v>11535.099999999999</v>
      </c>
      <c r="I19" s="118">
        <f>SUM(I6:I18)</f>
        <v>116173.90000000002</v>
      </c>
      <c r="J19" s="117">
        <f t="shared" si="0"/>
        <v>127709.00000000003</v>
      </c>
      <c r="K19" s="85"/>
      <c r="L19" s="85"/>
      <c r="M19" s="85"/>
    </row>
    <row r="20" spans="1:13" ht="17.25" customHeight="1" thickTop="1">
      <c r="B20" s="275" t="s">
        <v>70</v>
      </c>
      <c r="C20" s="275"/>
      <c r="D20" s="275"/>
      <c r="E20" s="275"/>
      <c r="F20" s="275"/>
      <c r="G20" s="275"/>
      <c r="H20" s="116"/>
      <c r="I20" s="117"/>
      <c r="J20" s="117"/>
    </row>
    <row r="21" spans="1:13" s="84" customFormat="1" ht="3" customHeight="1">
      <c r="A21" s="85"/>
      <c r="B21" s="231"/>
      <c r="C21" s="231"/>
      <c r="D21" s="231"/>
      <c r="E21" s="231"/>
      <c r="F21" s="231"/>
      <c r="G21" s="231"/>
      <c r="H21" s="116"/>
      <c r="I21" s="117"/>
      <c r="J21" s="117"/>
    </row>
    <row r="22" spans="1:13" ht="14.25" customHeight="1">
      <c r="B22" s="261" t="s">
        <v>107</v>
      </c>
      <c r="C22" s="261"/>
      <c r="D22" s="261"/>
      <c r="E22" s="261"/>
      <c r="H22" s="117"/>
    </row>
    <row r="23" spans="1:13" s="38" customFormat="1" ht="6" customHeight="1">
      <c r="A23" s="85"/>
      <c r="B23" s="37"/>
      <c r="C23" s="37"/>
      <c r="D23" s="37"/>
      <c r="E23" s="30"/>
    </row>
    <row r="24" spans="1:13" s="22" customFormat="1" ht="21" customHeight="1">
      <c r="A24" s="85"/>
      <c r="B24" s="262" t="s">
        <v>51</v>
      </c>
      <c r="C24" s="262"/>
      <c r="D24" s="262"/>
      <c r="E24" s="262"/>
      <c r="F24" s="263">
        <v>95</v>
      </c>
      <c r="G24" s="263"/>
    </row>
  </sheetData>
  <mergeCells count="7">
    <mergeCell ref="B1:G1"/>
    <mergeCell ref="F24:G24"/>
    <mergeCell ref="B22:E22"/>
    <mergeCell ref="B24:E24"/>
    <mergeCell ref="C2:E2"/>
    <mergeCell ref="B20:D20"/>
    <mergeCell ref="E20:G20"/>
  </mergeCells>
  <phoneticPr fontId="0" type="noConversion"/>
  <printOptions horizontalCentered="1" verticalCentered="1"/>
  <pageMargins left="1.7322834645669301" right="1.7716535433070899" top="0.59055118110236204" bottom="0.196850393700787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T47"/>
  <sheetViews>
    <sheetView rightToLeft="1" view="pageBreakPreview" topLeftCell="A19" zoomScaleSheetLayoutView="100" workbookViewId="0">
      <selection activeCell="A37" sqref="A37"/>
    </sheetView>
  </sheetViews>
  <sheetFormatPr defaultRowHeight="12.75"/>
  <cols>
    <col min="1" max="1" width="13.5703125" customWidth="1"/>
    <col min="2" max="2" width="14.5703125" customWidth="1"/>
    <col min="3" max="3" width="14.28515625" style="27" customWidth="1"/>
    <col min="4" max="4" width="14" style="27" customWidth="1"/>
    <col min="5" max="5" width="14.5703125" style="27" customWidth="1"/>
    <col min="6" max="6" width="0.85546875" style="38" customWidth="1"/>
    <col min="7" max="7" width="19.140625" customWidth="1"/>
    <col min="8" max="8" width="19.5703125" customWidth="1"/>
    <col min="9" max="9" width="27.140625" customWidth="1"/>
  </cols>
  <sheetData>
    <row r="1" spans="1:20" ht="16.5" customHeight="1">
      <c r="A1" s="284" t="s">
        <v>75</v>
      </c>
      <c r="B1" s="284"/>
      <c r="C1" s="284"/>
      <c r="D1" s="284"/>
      <c r="E1" s="284"/>
      <c r="F1" s="284"/>
      <c r="G1" s="284"/>
      <c r="H1" s="284"/>
    </row>
    <row r="2" spans="1:20" s="15" customFormat="1" ht="15.75" customHeight="1" thickBot="1">
      <c r="A2" s="71" t="s">
        <v>47</v>
      </c>
      <c r="B2" s="16"/>
      <c r="C2" s="290"/>
      <c r="D2" s="290"/>
      <c r="E2" s="28"/>
      <c r="F2" s="39"/>
      <c r="G2" s="28"/>
      <c r="H2" s="7" t="s">
        <v>37</v>
      </c>
    </row>
    <row r="3" spans="1:20" ht="18" customHeight="1" thickTop="1">
      <c r="A3" s="276" t="s">
        <v>14</v>
      </c>
      <c r="B3" s="276" t="s">
        <v>33</v>
      </c>
      <c r="C3" s="280" t="s">
        <v>97</v>
      </c>
      <c r="D3" s="280"/>
      <c r="E3" s="280"/>
      <c r="F3" s="280"/>
      <c r="G3" s="280"/>
      <c r="H3" s="287" t="s">
        <v>99</v>
      </c>
    </row>
    <row r="4" spans="1:20" ht="15.75" customHeight="1">
      <c r="A4" s="285"/>
      <c r="B4" s="285"/>
      <c r="C4" s="286" t="s">
        <v>64</v>
      </c>
      <c r="D4" s="286"/>
      <c r="E4" s="286"/>
      <c r="F4" s="90"/>
      <c r="G4" s="291" t="s">
        <v>78</v>
      </c>
      <c r="H4" s="288"/>
    </row>
    <row r="5" spans="1:20" ht="27" customHeight="1">
      <c r="A5" s="285"/>
      <c r="B5" s="277"/>
      <c r="C5" s="92" t="s">
        <v>76</v>
      </c>
      <c r="D5" s="92" t="s">
        <v>77</v>
      </c>
      <c r="E5" s="92" t="s">
        <v>0</v>
      </c>
      <c r="F5" s="91"/>
      <c r="G5" s="292"/>
      <c r="H5" s="289"/>
    </row>
    <row r="6" spans="1:20" s="8" customFormat="1" ht="18.95" customHeight="1">
      <c r="A6" s="42" t="s">
        <v>15</v>
      </c>
      <c r="B6" s="49" t="s">
        <v>67</v>
      </c>
      <c r="C6" s="49">
        <v>12</v>
      </c>
      <c r="D6" s="107">
        <v>0</v>
      </c>
      <c r="E6" s="49">
        <f>C6+D6</f>
        <v>12</v>
      </c>
      <c r="F6" s="49"/>
      <c r="G6" s="50">
        <v>198</v>
      </c>
      <c r="H6" s="50">
        <f>E6+G6</f>
        <v>210</v>
      </c>
      <c r="I6" s="57"/>
    </row>
    <row r="7" spans="1:20" s="8" customFormat="1" ht="18.95" customHeight="1">
      <c r="A7" s="238" t="s">
        <v>101</v>
      </c>
      <c r="B7" s="51">
        <v>638220</v>
      </c>
      <c r="C7" s="110" t="s">
        <v>67</v>
      </c>
      <c r="D7" s="137" t="s">
        <v>67</v>
      </c>
      <c r="E7" s="70">
        <v>2315</v>
      </c>
      <c r="F7" s="51"/>
      <c r="G7" s="51">
        <v>3244</v>
      </c>
      <c r="H7" s="53">
        <f>B7+E7+G7</f>
        <v>643779</v>
      </c>
      <c r="I7" s="57"/>
      <c r="N7" s="71"/>
      <c r="O7" s="71"/>
      <c r="P7" s="71"/>
      <c r="Q7" s="71"/>
      <c r="R7" s="71"/>
      <c r="S7" s="71"/>
      <c r="T7" s="71"/>
    </row>
    <row r="8" spans="1:20" s="8" customFormat="1" ht="18.95" customHeight="1">
      <c r="A8" s="34" t="s">
        <v>2</v>
      </c>
      <c r="B8" s="70" t="s">
        <v>67</v>
      </c>
      <c r="C8" s="70">
        <v>644</v>
      </c>
      <c r="D8" s="107">
        <v>0</v>
      </c>
      <c r="E8" s="52">
        <f>C8+D8</f>
        <v>644</v>
      </c>
      <c r="F8" s="52"/>
      <c r="G8" s="53">
        <v>25</v>
      </c>
      <c r="H8" s="53">
        <f>E8+G8</f>
        <v>669</v>
      </c>
      <c r="I8" s="57"/>
    </row>
    <row r="9" spans="1:20" s="8" customFormat="1" ht="18.95" customHeight="1">
      <c r="A9" s="43" t="s">
        <v>30</v>
      </c>
      <c r="B9" s="105"/>
      <c r="C9" s="70">
        <v>170</v>
      </c>
      <c r="D9" s="107">
        <v>0</v>
      </c>
      <c r="E9" s="70">
        <f t="shared" ref="E9:E13" si="0">C9+D9</f>
        <v>170</v>
      </c>
      <c r="F9" s="52"/>
      <c r="G9" s="53">
        <v>664</v>
      </c>
      <c r="H9" s="53">
        <f>E9+G9</f>
        <v>834</v>
      </c>
      <c r="I9" s="57"/>
    </row>
    <row r="10" spans="1:20" s="8" customFormat="1" ht="18.95" customHeight="1">
      <c r="A10" s="34" t="s">
        <v>3</v>
      </c>
      <c r="B10" s="105"/>
      <c r="C10" s="70">
        <v>3165</v>
      </c>
      <c r="D10" s="107">
        <v>0</v>
      </c>
      <c r="E10" s="70">
        <f t="shared" si="0"/>
        <v>3165</v>
      </c>
      <c r="F10" s="52"/>
      <c r="G10" s="107">
        <v>0</v>
      </c>
      <c r="H10" s="53">
        <f>E10+G10</f>
        <v>3165</v>
      </c>
      <c r="I10" s="54"/>
    </row>
    <row r="11" spans="1:20" s="8" customFormat="1" ht="18.95" customHeight="1">
      <c r="A11" s="34" t="s">
        <v>4</v>
      </c>
      <c r="B11" s="105"/>
      <c r="C11" s="107">
        <v>0</v>
      </c>
      <c r="D11" s="107">
        <v>0</v>
      </c>
      <c r="E11" s="107">
        <v>0</v>
      </c>
      <c r="F11" s="52"/>
      <c r="G11" s="53">
        <v>1821</v>
      </c>
      <c r="H11" s="53">
        <f t="shared" ref="H11:H19" si="1">E11+G11</f>
        <v>1821</v>
      </c>
      <c r="I11" s="59"/>
    </row>
    <row r="12" spans="1:20" s="8" customFormat="1" ht="18.95" customHeight="1">
      <c r="A12" s="34" t="s">
        <v>5</v>
      </c>
      <c r="B12" s="105"/>
      <c r="C12" s="107">
        <v>0</v>
      </c>
      <c r="D12" s="107">
        <v>0</v>
      </c>
      <c r="E12" s="107">
        <v>0</v>
      </c>
      <c r="F12" s="52"/>
      <c r="G12" s="53">
        <v>237</v>
      </c>
      <c r="H12" s="53">
        <f t="shared" si="1"/>
        <v>237</v>
      </c>
      <c r="I12" s="59"/>
    </row>
    <row r="13" spans="1:20" s="8" customFormat="1" ht="18.95" customHeight="1">
      <c r="A13" s="34" t="s">
        <v>6</v>
      </c>
      <c r="B13" s="105"/>
      <c r="C13" s="70">
        <v>10232</v>
      </c>
      <c r="D13" s="107">
        <v>0</v>
      </c>
      <c r="E13" s="70">
        <f t="shared" si="0"/>
        <v>10232</v>
      </c>
      <c r="F13" s="52"/>
      <c r="G13" s="53">
        <v>100</v>
      </c>
      <c r="H13" s="53">
        <f t="shared" si="1"/>
        <v>10332</v>
      </c>
      <c r="I13" s="58"/>
    </row>
    <row r="14" spans="1:20" s="8" customFormat="1" ht="18.95" customHeight="1">
      <c r="A14" s="43" t="s">
        <v>7</v>
      </c>
      <c r="B14" s="105"/>
      <c r="C14" s="107">
        <v>0</v>
      </c>
      <c r="D14" s="107">
        <v>0</v>
      </c>
      <c r="E14" s="107">
        <v>0</v>
      </c>
      <c r="F14" s="52"/>
      <c r="G14" s="53">
        <v>140</v>
      </c>
      <c r="H14" s="53">
        <f t="shared" si="1"/>
        <v>140</v>
      </c>
      <c r="I14" s="59"/>
    </row>
    <row r="15" spans="1:20" s="8" customFormat="1" ht="18.95" customHeight="1">
      <c r="A15" s="34" t="s">
        <v>8</v>
      </c>
      <c r="B15" s="105"/>
      <c r="C15" s="107">
        <v>0</v>
      </c>
      <c r="D15" s="107">
        <v>0</v>
      </c>
      <c r="E15" s="107">
        <v>0</v>
      </c>
      <c r="F15" s="52"/>
      <c r="G15" s="53">
        <v>658</v>
      </c>
      <c r="H15" s="53">
        <f t="shared" si="1"/>
        <v>658</v>
      </c>
      <c r="I15" s="59"/>
    </row>
    <row r="16" spans="1:20" s="8" customFormat="1" ht="18.95" customHeight="1">
      <c r="A16" s="34" t="s">
        <v>9</v>
      </c>
      <c r="B16" s="105"/>
      <c r="C16" s="107">
        <v>0</v>
      </c>
      <c r="D16" s="107">
        <v>0</v>
      </c>
      <c r="E16" s="107">
        <v>0</v>
      </c>
      <c r="F16" s="52"/>
      <c r="G16" s="53">
        <v>820</v>
      </c>
      <c r="H16" s="53">
        <f t="shared" si="1"/>
        <v>820</v>
      </c>
      <c r="I16" s="59"/>
    </row>
    <row r="17" spans="1:13" s="8" customFormat="1" ht="18.95" customHeight="1">
      <c r="A17" s="34" t="s">
        <v>10</v>
      </c>
      <c r="B17" s="105"/>
      <c r="C17" s="107">
        <v>0</v>
      </c>
      <c r="D17" s="107">
        <v>0</v>
      </c>
      <c r="E17" s="107">
        <v>0</v>
      </c>
      <c r="F17" s="52"/>
      <c r="G17" s="107">
        <v>0</v>
      </c>
      <c r="H17" s="107">
        <v>0</v>
      </c>
      <c r="I17" s="14"/>
    </row>
    <row r="18" spans="1:13" s="8" customFormat="1" ht="18.95" customHeight="1">
      <c r="A18" s="34" t="s">
        <v>11</v>
      </c>
      <c r="B18" s="105"/>
      <c r="C18" s="107">
        <v>0</v>
      </c>
      <c r="D18" s="107">
        <v>0</v>
      </c>
      <c r="E18" s="107">
        <v>0</v>
      </c>
      <c r="F18" s="52"/>
      <c r="G18" s="107">
        <v>0</v>
      </c>
      <c r="H18" s="107">
        <v>0</v>
      </c>
      <c r="I18" s="14"/>
    </row>
    <row r="19" spans="1:13" s="8" customFormat="1" ht="18.95" customHeight="1">
      <c r="A19" s="34" t="s">
        <v>12</v>
      </c>
      <c r="B19" s="105"/>
      <c r="C19" s="107">
        <v>0</v>
      </c>
      <c r="D19" s="107">
        <v>0</v>
      </c>
      <c r="E19" s="107">
        <v>0</v>
      </c>
      <c r="F19" s="52"/>
      <c r="G19" s="53">
        <v>250</v>
      </c>
      <c r="H19" s="53">
        <f t="shared" si="1"/>
        <v>250</v>
      </c>
      <c r="I19" s="59"/>
    </row>
    <row r="20" spans="1:13" s="8" customFormat="1" ht="18.95" customHeight="1" thickBot="1">
      <c r="A20" s="89" t="s">
        <v>13</v>
      </c>
      <c r="B20" s="106"/>
      <c r="C20" s="108">
        <v>0</v>
      </c>
      <c r="D20" s="108">
        <v>0</v>
      </c>
      <c r="E20" s="108">
        <v>0</v>
      </c>
      <c r="F20" s="69"/>
      <c r="G20" s="159">
        <v>200</v>
      </c>
      <c r="H20" s="159">
        <f>E20+G20</f>
        <v>200</v>
      </c>
      <c r="I20" s="59"/>
    </row>
    <row r="21" spans="1:13" s="8" customFormat="1" ht="18.95" customHeight="1" thickTop="1" thickBot="1">
      <c r="A21" s="98" t="s">
        <v>41</v>
      </c>
      <c r="B21" s="101">
        <v>638220</v>
      </c>
      <c r="C21" s="102">
        <f>SUM(C6:C20)</f>
        <v>14223</v>
      </c>
      <c r="D21" s="109">
        <v>0</v>
      </c>
      <c r="E21" s="102">
        <f>SUM(E6:E20)</f>
        <v>16538</v>
      </c>
      <c r="F21" s="102"/>
      <c r="G21" s="102">
        <f>SUM(G6:G20)</f>
        <v>8357</v>
      </c>
      <c r="H21" s="102">
        <f>B21+E21+G21</f>
        <v>663115</v>
      </c>
      <c r="I21" s="57"/>
    </row>
    <row r="22" spans="1:13" s="8" customFormat="1" ht="18.95" customHeight="1" thickTop="1" thickBot="1">
      <c r="A22" s="93" t="s">
        <v>42</v>
      </c>
      <c r="B22" s="94"/>
      <c r="C22" s="94"/>
      <c r="D22" s="94"/>
      <c r="E22" s="94"/>
      <c r="F22" s="94"/>
      <c r="G22" s="95"/>
      <c r="H22" s="96"/>
    </row>
    <row r="23" spans="1:13" s="8" customFormat="1" ht="18.95" customHeight="1" thickTop="1">
      <c r="A23" s="34" t="s">
        <v>21</v>
      </c>
      <c r="B23" s="52">
        <v>1304368</v>
      </c>
      <c r="C23" s="70" t="s">
        <v>67</v>
      </c>
      <c r="D23" s="70" t="s">
        <v>67</v>
      </c>
      <c r="E23" s="70" t="s">
        <v>67</v>
      </c>
      <c r="F23" s="52"/>
      <c r="G23" s="110">
        <v>1445</v>
      </c>
      <c r="H23" s="55">
        <f>B23+G23</f>
        <v>1305813</v>
      </c>
    </row>
    <row r="24" spans="1:13" s="8" customFormat="1" ht="18.95" customHeight="1">
      <c r="A24" s="34" t="s">
        <v>22</v>
      </c>
      <c r="B24" s="67">
        <v>1770388</v>
      </c>
      <c r="C24" s="70" t="s">
        <v>67</v>
      </c>
      <c r="D24" s="70" t="s">
        <v>67</v>
      </c>
      <c r="E24" s="70" t="s">
        <v>67</v>
      </c>
      <c r="F24" s="52"/>
      <c r="G24" s="110">
        <v>12656</v>
      </c>
      <c r="H24" s="55">
        <f>B24+G24</f>
        <v>1783044</v>
      </c>
      <c r="I24" s="57"/>
    </row>
    <row r="25" spans="1:13" s="8" customFormat="1" ht="18.95" customHeight="1" thickBot="1">
      <c r="A25" s="35" t="s">
        <v>49</v>
      </c>
      <c r="B25" s="56">
        <v>1670416</v>
      </c>
      <c r="C25" s="70" t="s">
        <v>67</v>
      </c>
      <c r="D25" s="70" t="s">
        <v>67</v>
      </c>
      <c r="E25" s="70" t="s">
        <v>67</v>
      </c>
      <c r="F25" s="54"/>
      <c r="G25" s="110">
        <v>27724</v>
      </c>
      <c r="H25" s="59">
        <f>B25+G25</f>
        <v>1698140</v>
      </c>
    </row>
    <row r="26" spans="1:13" s="8" customFormat="1" ht="18.95" customHeight="1" thickTop="1" thickBot="1">
      <c r="A26" s="98" t="s">
        <v>41</v>
      </c>
      <c r="B26" s="101">
        <f>SUM(B23:B25)</f>
        <v>4745172</v>
      </c>
      <c r="C26" s="101" t="s">
        <v>67</v>
      </c>
      <c r="D26" s="101" t="s">
        <v>67</v>
      </c>
      <c r="E26" s="101" t="s">
        <v>67</v>
      </c>
      <c r="F26" s="101"/>
      <c r="G26" s="101">
        <f>SUM(G23:G25)</f>
        <v>41825</v>
      </c>
      <c r="H26" s="102">
        <f>B26+G26</f>
        <v>4786997</v>
      </c>
      <c r="I26" s="57"/>
    </row>
    <row r="27" spans="1:13" s="8" customFormat="1" ht="18.95" customHeight="1" thickTop="1" thickBot="1">
      <c r="A27" s="143" t="s">
        <v>40</v>
      </c>
      <c r="B27" s="95">
        <f>B21+B26</f>
        <v>5383392</v>
      </c>
      <c r="C27" s="96">
        <v>14223</v>
      </c>
      <c r="D27" s="144">
        <v>0</v>
      </c>
      <c r="E27" s="96">
        <v>16538</v>
      </c>
      <c r="F27" s="96"/>
      <c r="G27" s="96">
        <f>G21+G26</f>
        <v>50182</v>
      </c>
      <c r="H27" s="95">
        <f>H21+H26</f>
        <v>5450112</v>
      </c>
      <c r="I27" s="145"/>
    </row>
    <row r="28" spans="1:13" s="8" customFormat="1" ht="18" customHeight="1" thickTop="1">
      <c r="A28" s="275" t="s">
        <v>70</v>
      </c>
      <c r="B28" s="275"/>
      <c r="C28" s="275"/>
      <c r="D28" s="275"/>
      <c r="E28" s="9"/>
      <c r="F28" s="9"/>
      <c r="G28" s="9"/>
      <c r="H28" s="58"/>
      <c r="I28" s="14"/>
      <c r="J28" s="14"/>
      <c r="K28" s="14"/>
      <c r="L28" s="14"/>
      <c r="M28" s="14"/>
    </row>
    <row r="29" spans="1:13" s="8" customFormat="1" ht="14.25" customHeight="1">
      <c r="A29" s="275" t="s">
        <v>102</v>
      </c>
      <c r="B29" s="275"/>
      <c r="C29" s="275"/>
      <c r="D29" s="275"/>
      <c r="E29" s="275"/>
      <c r="F29" s="275"/>
      <c r="G29" s="275"/>
      <c r="H29" s="275"/>
      <c r="I29" s="14"/>
      <c r="J29" s="14"/>
      <c r="K29" s="14"/>
      <c r="L29" s="14"/>
      <c r="M29" s="14"/>
    </row>
    <row r="30" spans="1:13" s="8" customFormat="1" ht="12.75" customHeight="1">
      <c r="A30" s="275" t="s">
        <v>108</v>
      </c>
      <c r="B30" s="275"/>
      <c r="C30" s="275"/>
      <c r="D30" s="275"/>
      <c r="E30" s="275"/>
      <c r="F30" s="239"/>
      <c r="G30" s="239"/>
      <c r="H30" s="239"/>
      <c r="I30" s="14"/>
      <c r="J30" s="14"/>
      <c r="K30" s="14"/>
      <c r="L30" s="14"/>
      <c r="M30" s="14"/>
    </row>
    <row r="31" spans="1:13" s="8" customFormat="1" ht="15" customHeight="1">
      <c r="A31" s="293" t="s">
        <v>100</v>
      </c>
      <c r="B31" s="293"/>
      <c r="C31" s="293"/>
      <c r="D31" s="293"/>
      <c r="E31" s="293"/>
      <c r="F31" s="293"/>
      <c r="G31" s="293"/>
      <c r="H31" s="293"/>
      <c r="I31" s="14"/>
      <c r="J31" s="14"/>
      <c r="K31" s="14"/>
      <c r="L31" s="14"/>
      <c r="M31" s="14"/>
    </row>
    <row r="32" spans="1:13" s="8" customFormat="1" ht="12.75" customHeight="1">
      <c r="A32" s="261" t="s">
        <v>93</v>
      </c>
      <c r="B32" s="261"/>
      <c r="C32" s="261"/>
      <c r="D32" s="261"/>
      <c r="E32" s="72"/>
      <c r="F32" s="72"/>
      <c r="G32" s="72"/>
      <c r="H32" s="14"/>
    </row>
    <row r="33" spans="1:13" s="8" customFormat="1" ht="3" customHeight="1">
      <c r="A33" s="226"/>
      <c r="B33" s="226"/>
      <c r="C33" s="226"/>
      <c r="D33" s="226"/>
      <c r="E33" s="72"/>
      <c r="F33" s="72"/>
      <c r="G33" s="72"/>
      <c r="H33" s="14"/>
    </row>
    <row r="34" spans="1:13" s="22" customFormat="1" ht="14.25" customHeight="1">
      <c r="A34" s="262" t="s">
        <v>51</v>
      </c>
      <c r="B34" s="262"/>
      <c r="C34" s="262"/>
      <c r="D34" s="283">
        <v>96</v>
      </c>
      <c r="E34" s="283"/>
      <c r="F34" s="283"/>
      <c r="G34" s="283"/>
      <c r="H34" s="283"/>
      <c r="I34" s="29"/>
      <c r="J34" s="29"/>
      <c r="K34" s="29"/>
      <c r="L34" s="29"/>
      <c r="M34" s="1"/>
    </row>
    <row r="47" spans="1:13">
      <c r="G47" s="24"/>
    </row>
  </sheetData>
  <mergeCells count="15">
    <mergeCell ref="A34:C34"/>
    <mergeCell ref="D34:H34"/>
    <mergeCell ref="A1:H1"/>
    <mergeCell ref="A3:A5"/>
    <mergeCell ref="B3:B5"/>
    <mergeCell ref="C4:E4"/>
    <mergeCell ref="A28:D28"/>
    <mergeCell ref="C3:G3"/>
    <mergeCell ref="H3:H5"/>
    <mergeCell ref="C2:D2"/>
    <mergeCell ref="G4:G5"/>
    <mergeCell ref="A32:D32"/>
    <mergeCell ref="A31:H31"/>
    <mergeCell ref="A29:H29"/>
    <mergeCell ref="A30:E30"/>
  </mergeCells>
  <phoneticPr fontId="6" type="noConversion"/>
  <printOptions horizontalCentered="1"/>
  <pageMargins left="0.74803149606299213" right="0.74803149606299213" top="0.39370078740157483" bottom="0.1574803149606299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T25"/>
  <sheetViews>
    <sheetView rightToLeft="1" view="pageBreakPreview" zoomScaleSheetLayoutView="100" workbookViewId="0">
      <selection activeCell="U6" sqref="U6"/>
    </sheetView>
  </sheetViews>
  <sheetFormatPr defaultRowHeight="12.75"/>
  <cols>
    <col min="1" max="1" width="12.7109375" style="84" customWidth="1"/>
    <col min="2" max="3" width="9.7109375" style="84" customWidth="1"/>
    <col min="4" max="4" width="0.85546875" style="84" customWidth="1"/>
    <col min="5" max="6" width="9.7109375" style="84" customWidth="1"/>
    <col min="7" max="7" width="0.85546875" style="84" customWidth="1"/>
    <col min="8" max="9" width="9.7109375" style="84" customWidth="1"/>
    <col min="10" max="10" width="0.85546875" style="84" customWidth="1"/>
    <col min="11" max="11" width="9.7109375" style="84" customWidth="1"/>
    <col min="12" max="12" width="7.5703125" style="84" customWidth="1"/>
    <col min="13" max="13" width="0.85546875" style="84" customWidth="1"/>
    <col min="14" max="15" width="8.7109375" style="84" customWidth="1"/>
    <col min="16" max="16" width="0.85546875" style="84" customWidth="1"/>
    <col min="17" max="18" width="10.7109375" style="84" customWidth="1"/>
    <col min="19" max="16384" width="9.140625" style="84"/>
  </cols>
  <sheetData>
    <row r="1" spans="1:20" ht="20.25" customHeight="1">
      <c r="A1" s="284" t="s">
        <v>89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</row>
    <row r="2" spans="1:20" ht="18" customHeight="1" thickBot="1">
      <c r="A2" s="80" t="s">
        <v>36</v>
      </c>
      <c r="B2" s="81"/>
      <c r="C2" s="81"/>
      <c r="D2" s="81"/>
      <c r="E2" s="81"/>
      <c r="F2" s="297"/>
      <c r="G2" s="297"/>
      <c r="H2" s="297"/>
      <c r="I2" s="297"/>
      <c r="J2" s="297"/>
      <c r="K2" s="297"/>
      <c r="L2" s="297"/>
      <c r="M2" s="81"/>
      <c r="N2" s="81"/>
      <c r="O2" s="81"/>
    </row>
    <row r="3" spans="1:20" ht="23.25" customHeight="1" thickTop="1">
      <c r="A3" s="295" t="s">
        <v>14</v>
      </c>
      <c r="B3" s="294" t="s">
        <v>61</v>
      </c>
      <c r="C3" s="294"/>
      <c r="D3" s="139"/>
      <c r="E3" s="294" t="s">
        <v>62</v>
      </c>
      <c r="F3" s="294"/>
      <c r="G3" s="139"/>
      <c r="H3" s="294" t="s">
        <v>68</v>
      </c>
      <c r="I3" s="294"/>
      <c r="J3" s="139"/>
      <c r="K3" s="294" t="s">
        <v>69</v>
      </c>
      <c r="L3" s="294"/>
      <c r="M3" s="139"/>
      <c r="N3" s="294" t="s">
        <v>63</v>
      </c>
      <c r="O3" s="294"/>
      <c r="P3" s="139"/>
      <c r="Q3" s="294" t="s">
        <v>0</v>
      </c>
      <c r="R3" s="294"/>
    </row>
    <row r="4" spans="1:20" ht="21" customHeight="1">
      <c r="A4" s="296"/>
      <c r="B4" s="92" t="s">
        <v>65</v>
      </c>
      <c r="C4" s="92" t="s">
        <v>66</v>
      </c>
      <c r="D4" s="228"/>
      <c r="E4" s="92" t="s">
        <v>65</v>
      </c>
      <c r="F4" s="92" t="s">
        <v>66</v>
      </c>
      <c r="G4" s="228"/>
      <c r="H4" s="92" t="s">
        <v>65</v>
      </c>
      <c r="I4" s="92" t="s">
        <v>66</v>
      </c>
      <c r="J4" s="228"/>
      <c r="K4" s="92" t="s">
        <v>65</v>
      </c>
      <c r="L4" s="92" t="s">
        <v>66</v>
      </c>
      <c r="M4" s="228"/>
      <c r="N4" s="92" t="s">
        <v>65</v>
      </c>
      <c r="O4" s="92" t="s">
        <v>66</v>
      </c>
      <c r="P4" s="228"/>
      <c r="Q4" s="92" t="s">
        <v>65</v>
      </c>
      <c r="R4" s="92" t="s">
        <v>66</v>
      </c>
    </row>
    <row r="5" spans="1:20" s="85" customFormat="1" ht="23.1" customHeight="1">
      <c r="A5" s="45" t="s">
        <v>15</v>
      </c>
      <c r="B5" s="157" t="s">
        <v>67</v>
      </c>
      <c r="C5" s="157" t="s">
        <v>67</v>
      </c>
      <c r="D5" s="157"/>
      <c r="E5" s="157" t="s">
        <v>67</v>
      </c>
      <c r="F5" s="157" t="s">
        <v>67</v>
      </c>
      <c r="G5" s="157"/>
      <c r="H5" s="157" t="s">
        <v>67</v>
      </c>
      <c r="I5" s="157" t="s">
        <v>67</v>
      </c>
      <c r="J5" s="157">
        <v>0</v>
      </c>
      <c r="K5" s="157" t="s">
        <v>67</v>
      </c>
      <c r="L5" s="157" t="s">
        <v>67</v>
      </c>
      <c r="M5" s="157"/>
      <c r="N5" s="157" t="s">
        <v>67</v>
      </c>
      <c r="O5" s="157" t="s">
        <v>67</v>
      </c>
      <c r="P5" s="157"/>
      <c r="Q5" s="157" t="s">
        <v>67</v>
      </c>
      <c r="R5" s="157" t="s">
        <v>67</v>
      </c>
      <c r="S5" s="71"/>
      <c r="T5" s="71"/>
    </row>
    <row r="6" spans="1:20" s="85" customFormat="1" ht="23.1" customHeight="1">
      <c r="A6" s="45" t="s">
        <v>1</v>
      </c>
      <c r="B6" s="157">
        <v>0</v>
      </c>
      <c r="C6" s="157">
        <v>85</v>
      </c>
      <c r="D6" s="157"/>
      <c r="E6" s="157">
        <v>21.864999999999998</v>
      </c>
      <c r="F6" s="157">
        <v>0</v>
      </c>
      <c r="G6" s="157"/>
      <c r="H6" s="157">
        <v>0</v>
      </c>
      <c r="I6" s="157">
        <v>0</v>
      </c>
      <c r="J6" s="157"/>
      <c r="K6" s="157">
        <v>250</v>
      </c>
      <c r="L6" s="157">
        <v>0</v>
      </c>
      <c r="M6" s="157"/>
      <c r="N6" s="157">
        <v>0</v>
      </c>
      <c r="O6" s="157">
        <v>2604</v>
      </c>
      <c r="P6" s="157"/>
      <c r="Q6" s="157">
        <f>B6+E6+H6+K6+N6</f>
        <v>271.86500000000001</v>
      </c>
      <c r="R6" s="157">
        <f>C6+F6+I6+L6+O6</f>
        <v>2689</v>
      </c>
    </row>
    <row r="7" spans="1:20" s="85" customFormat="1" ht="23.1" customHeight="1">
      <c r="A7" s="45" t="s">
        <v>2</v>
      </c>
      <c r="B7" s="157">
        <v>400</v>
      </c>
      <c r="C7" s="157">
        <v>6078</v>
      </c>
      <c r="D7" s="157"/>
      <c r="E7" s="157">
        <v>9657</v>
      </c>
      <c r="F7" s="157">
        <v>350</v>
      </c>
      <c r="G7" s="157"/>
      <c r="H7" s="157">
        <v>6757.25</v>
      </c>
      <c r="I7" s="157">
        <v>5275</v>
      </c>
      <c r="J7" s="157"/>
      <c r="K7" s="157">
        <v>250</v>
      </c>
      <c r="L7" s="157">
        <v>0</v>
      </c>
      <c r="M7" s="157"/>
      <c r="N7" s="157">
        <v>0</v>
      </c>
      <c r="O7" s="157">
        <v>5710</v>
      </c>
      <c r="P7" s="157"/>
      <c r="Q7" s="157">
        <f t="shared" ref="Q7:Q19" si="0">B7+E7+H7+K7+N7</f>
        <v>17064.25</v>
      </c>
      <c r="R7" s="157">
        <f t="shared" ref="R7:R19" si="1">C7+F7+I7+L7+O7</f>
        <v>17413</v>
      </c>
    </row>
    <row r="8" spans="1:20" s="85" customFormat="1" ht="23.1" customHeight="1">
      <c r="A8" s="45" t="s">
        <v>39</v>
      </c>
      <c r="B8" s="157" t="s">
        <v>67</v>
      </c>
      <c r="C8" s="157" t="s">
        <v>67</v>
      </c>
      <c r="D8" s="157"/>
      <c r="E8" s="157" t="s">
        <v>67</v>
      </c>
      <c r="F8" s="157" t="s">
        <v>67</v>
      </c>
      <c r="G8" s="157"/>
      <c r="H8" s="157" t="s">
        <v>67</v>
      </c>
      <c r="I8" s="157" t="s">
        <v>67</v>
      </c>
      <c r="J8" s="157">
        <v>0</v>
      </c>
      <c r="K8" s="157" t="s">
        <v>67</v>
      </c>
      <c r="L8" s="157" t="s">
        <v>67</v>
      </c>
      <c r="M8" s="157"/>
      <c r="N8" s="157" t="s">
        <v>67</v>
      </c>
      <c r="O8" s="157" t="s">
        <v>67</v>
      </c>
      <c r="P8" s="157"/>
      <c r="Q8" s="157" t="s">
        <v>67</v>
      </c>
      <c r="R8" s="157" t="s">
        <v>67</v>
      </c>
    </row>
    <row r="9" spans="1:20" s="85" customFormat="1" ht="23.1" customHeight="1">
      <c r="A9" s="46" t="s">
        <v>3</v>
      </c>
      <c r="B9" s="157">
        <v>0</v>
      </c>
      <c r="C9" s="113">
        <v>6144</v>
      </c>
      <c r="D9" s="113"/>
      <c r="E9" s="113">
        <v>5550</v>
      </c>
      <c r="F9" s="113">
        <v>357</v>
      </c>
      <c r="G9" s="113"/>
      <c r="H9" s="113">
        <v>3000</v>
      </c>
      <c r="I9" s="113">
        <v>2000</v>
      </c>
      <c r="J9" s="113">
        <v>0</v>
      </c>
      <c r="K9" s="113">
        <v>500</v>
      </c>
      <c r="L9" s="157">
        <v>0</v>
      </c>
      <c r="M9" s="113"/>
      <c r="N9" s="157">
        <v>0</v>
      </c>
      <c r="O9" s="157">
        <v>2385</v>
      </c>
      <c r="P9" s="113"/>
      <c r="Q9" s="157">
        <f t="shared" si="0"/>
        <v>9050</v>
      </c>
      <c r="R9" s="157">
        <f t="shared" si="1"/>
        <v>10886</v>
      </c>
    </row>
    <row r="10" spans="1:20" s="85" customFormat="1" ht="23.1" customHeight="1">
      <c r="A10" s="46" t="s">
        <v>4</v>
      </c>
      <c r="B10" s="113">
        <v>0</v>
      </c>
      <c r="C10" s="113">
        <v>12436</v>
      </c>
      <c r="D10" s="113"/>
      <c r="E10" s="113">
        <v>2250</v>
      </c>
      <c r="F10" s="113">
        <v>1001</v>
      </c>
      <c r="G10" s="113"/>
      <c r="H10" s="113">
        <v>3350</v>
      </c>
      <c r="I10" s="113">
        <v>2234</v>
      </c>
      <c r="J10" s="113"/>
      <c r="K10" s="113">
        <v>500</v>
      </c>
      <c r="L10" s="157">
        <v>0</v>
      </c>
      <c r="M10" s="113"/>
      <c r="N10" s="157">
        <v>0</v>
      </c>
      <c r="O10" s="157">
        <v>1322</v>
      </c>
      <c r="P10" s="113"/>
      <c r="Q10" s="157">
        <f t="shared" si="0"/>
        <v>6100</v>
      </c>
      <c r="R10" s="157">
        <f t="shared" si="1"/>
        <v>16993</v>
      </c>
    </row>
    <row r="11" spans="1:20" s="85" customFormat="1" ht="23.1" customHeight="1">
      <c r="A11" s="46" t="s">
        <v>5</v>
      </c>
      <c r="B11" s="157">
        <v>0</v>
      </c>
      <c r="C11" s="157">
        <v>15929</v>
      </c>
      <c r="D11" s="157"/>
      <c r="E11" s="157">
        <v>375.3</v>
      </c>
      <c r="F11" s="157">
        <v>887.9</v>
      </c>
      <c r="G11" s="157"/>
      <c r="H11" s="157">
        <v>263</v>
      </c>
      <c r="I11" s="157">
        <v>175</v>
      </c>
      <c r="J11" s="113">
        <v>0</v>
      </c>
      <c r="K11" s="113">
        <v>500</v>
      </c>
      <c r="L11" s="157">
        <v>0</v>
      </c>
      <c r="M11" s="113"/>
      <c r="N11" s="157">
        <v>0</v>
      </c>
      <c r="O11" s="157">
        <v>769</v>
      </c>
      <c r="P11" s="113"/>
      <c r="Q11" s="157">
        <f t="shared" si="0"/>
        <v>1138.3</v>
      </c>
      <c r="R11" s="157">
        <f t="shared" si="1"/>
        <v>17760.900000000001</v>
      </c>
    </row>
    <row r="12" spans="1:20" s="85" customFormat="1" ht="23.1" customHeight="1">
      <c r="A12" s="46" t="s">
        <v>6</v>
      </c>
      <c r="B12" s="157">
        <v>0</v>
      </c>
      <c r="C12" s="157">
        <v>12523</v>
      </c>
      <c r="D12" s="157"/>
      <c r="E12" s="157">
        <v>21.843</v>
      </c>
      <c r="F12" s="157">
        <v>1597</v>
      </c>
      <c r="G12" s="157"/>
      <c r="H12" s="157">
        <v>11013</v>
      </c>
      <c r="I12" s="157">
        <v>7217</v>
      </c>
      <c r="J12" s="157"/>
      <c r="K12" s="157">
        <v>500</v>
      </c>
      <c r="L12" s="157">
        <v>0</v>
      </c>
      <c r="M12" s="157"/>
      <c r="N12" s="157">
        <v>0</v>
      </c>
      <c r="O12" s="157">
        <v>41079</v>
      </c>
      <c r="P12" s="157"/>
      <c r="Q12" s="157">
        <f t="shared" si="0"/>
        <v>11534.843000000001</v>
      </c>
      <c r="R12" s="157">
        <f t="shared" si="1"/>
        <v>62416</v>
      </c>
    </row>
    <row r="13" spans="1:20" s="85" customFormat="1" ht="23.1" customHeight="1">
      <c r="A13" s="46" t="s">
        <v>7</v>
      </c>
      <c r="B13" s="157">
        <v>0</v>
      </c>
      <c r="C13" s="157">
        <v>4563</v>
      </c>
      <c r="D13" s="157"/>
      <c r="E13" s="157">
        <v>12000</v>
      </c>
      <c r="F13" s="157">
        <v>400</v>
      </c>
      <c r="G13" s="157"/>
      <c r="H13" s="157">
        <v>7750</v>
      </c>
      <c r="I13" s="157">
        <v>4834</v>
      </c>
      <c r="J13" s="157"/>
      <c r="K13" s="157">
        <v>350</v>
      </c>
      <c r="L13" s="157">
        <v>0</v>
      </c>
      <c r="M13" s="157"/>
      <c r="N13" s="157">
        <v>0</v>
      </c>
      <c r="O13" s="157">
        <v>1747</v>
      </c>
      <c r="P13" s="157"/>
      <c r="Q13" s="157">
        <f t="shared" si="0"/>
        <v>20100</v>
      </c>
      <c r="R13" s="157">
        <f t="shared" si="1"/>
        <v>11544</v>
      </c>
    </row>
    <row r="14" spans="1:20" s="85" customFormat="1" ht="23.1" customHeight="1">
      <c r="A14" s="46" t="s">
        <v>8</v>
      </c>
      <c r="B14" s="113">
        <v>0</v>
      </c>
      <c r="C14" s="113">
        <v>11441.5</v>
      </c>
      <c r="D14" s="113"/>
      <c r="E14" s="113">
        <v>4542.8</v>
      </c>
      <c r="F14" s="113">
        <v>512</v>
      </c>
      <c r="G14" s="113"/>
      <c r="H14" s="113">
        <v>2000</v>
      </c>
      <c r="I14" s="113">
        <v>1334</v>
      </c>
      <c r="J14" s="113"/>
      <c r="K14" s="113">
        <v>500</v>
      </c>
      <c r="L14" s="157">
        <v>0</v>
      </c>
      <c r="M14" s="113"/>
      <c r="N14" s="157">
        <v>0</v>
      </c>
      <c r="O14" s="157">
        <v>4637</v>
      </c>
      <c r="P14" s="113"/>
      <c r="Q14" s="157">
        <f t="shared" si="0"/>
        <v>7042.8</v>
      </c>
      <c r="R14" s="157">
        <f t="shared" si="1"/>
        <v>17924.5</v>
      </c>
    </row>
    <row r="15" spans="1:20" s="85" customFormat="1" ht="23.1" customHeight="1">
      <c r="A15" s="46" t="s">
        <v>9</v>
      </c>
      <c r="B15" s="113">
        <v>0</v>
      </c>
      <c r="C15" s="113">
        <v>5121</v>
      </c>
      <c r="D15" s="113"/>
      <c r="E15" s="113">
        <v>7501</v>
      </c>
      <c r="F15" s="113">
        <v>113</v>
      </c>
      <c r="G15" s="113"/>
      <c r="H15" s="113">
        <v>3887</v>
      </c>
      <c r="I15" s="113">
        <v>2426</v>
      </c>
      <c r="J15" s="113"/>
      <c r="K15" s="157">
        <v>500</v>
      </c>
      <c r="L15" s="157">
        <v>0</v>
      </c>
      <c r="M15" s="113"/>
      <c r="N15" s="157">
        <v>0</v>
      </c>
      <c r="O15" s="157">
        <v>4637</v>
      </c>
      <c r="P15" s="113"/>
      <c r="Q15" s="157">
        <f t="shared" si="0"/>
        <v>11888</v>
      </c>
      <c r="R15" s="157">
        <f t="shared" si="1"/>
        <v>12297</v>
      </c>
    </row>
    <row r="16" spans="1:20" s="85" customFormat="1" ht="23.1" customHeight="1">
      <c r="A16" s="46" t="s">
        <v>10</v>
      </c>
      <c r="B16" s="113">
        <v>0</v>
      </c>
      <c r="C16" s="113">
        <v>1229</v>
      </c>
      <c r="D16" s="113"/>
      <c r="E16" s="113">
        <v>3000</v>
      </c>
      <c r="F16" s="113">
        <v>3243.45</v>
      </c>
      <c r="G16" s="113"/>
      <c r="H16" s="113">
        <v>2576</v>
      </c>
      <c r="I16" s="113">
        <v>1251</v>
      </c>
      <c r="J16" s="113"/>
      <c r="K16" s="157">
        <v>500</v>
      </c>
      <c r="L16" s="157">
        <v>0</v>
      </c>
      <c r="M16" s="113"/>
      <c r="N16" s="157">
        <v>0</v>
      </c>
      <c r="O16" s="157">
        <v>194</v>
      </c>
      <c r="P16" s="113"/>
      <c r="Q16" s="157">
        <f t="shared" si="0"/>
        <v>6076</v>
      </c>
      <c r="R16" s="157">
        <f t="shared" si="1"/>
        <v>5917.45</v>
      </c>
    </row>
    <row r="17" spans="1:18" s="85" customFormat="1" ht="23.1" customHeight="1">
      <c r="A17" s="46" t="s">
        <v>11</v>
      </c>
      <c r="B17" s="113">
        <v>0</v>
      </c>
      <c r="C17" s="113">
        <v>1617</v>
      </c>
      <c r="D17" s="113"/>
      <c r="E17" s="113">
        <v>1125</v>
      </c>
      <c r="F17" s="113">
        <v>713</v>
      </c>
      <c r="G17" s="113"/>
      <c r="H17" s="113">
        <v>750</v>
      </c>
      <c r="I17" s="113">
        <v>500</v>
      </c>
      <c r="J17" s="113"/>
      <c r="K17" s="157">
        <v>0</v>
      </c>
      <c r="L17" s="157">
        <v>0</v>
      </c>
      <c r="M17" s="113"/>
      <c r="N17" s="157">
        <v>0</v>
      </c>
      <c r="O17" s="157">
        <v>890</v>
      </c>
      <c r="P17" s="113"/>
      <c r="Q17" s="157">
        <f t="shared" si="0"/>
        <v>1875</v>
      </c>
      <c r="R17" s="157">
        <f t="shared" si="1"/>
        <v>3720</v>
      </c>
    </row>
    <row r="18" spans="1:18" s="85" customFormat="1" ht="23.1" customHeight="1">
      <c r="A18" s="46" t="s">
        <v>12</v>
      </c>
      <c r="B18" s="113">
        <v>0</v>
      </c>
      <c r="C18" s="113">
        <v>480</v>
      </c>
      <c r="D18" s="113"/>
      <c r="E18" s="113">
        <v>966</v>
      </c>
      <c r="F18" s="113">
        <v>144.35</v>
      </c>
      <c r="G18" s="113"/>
      <c r="H18" s="113">
        <v>750</v>
      </c>
      <c r="I18" s="113">
        <v>100</v>
      </c>
      <c r="J18" s="113">
        <v>27</v>
      </c>
      <c r="K18" s="157">
        <v>423</v>
      </c>
      <c r="L18" s="113">
        <v>0</v>
      </c>
      <c r="M18" s="113"/>
      <c r="N18" s="157">
        <v>0</v>
      </c>
      <c r="O18" s="157">
        <v>2959</v>
      </c>
      <c r="P18" s="113"/>
      <c r="Q18" s="157">
        <f t="shared" si="0"/>
        <v>2139</v>
      </c>
      <c r="R18" s="157">
        <f t="shared" si="1"/>
        <v>3683.35</v>
      </c>
    </row>
    <row r="19" spans="1:18" s="85" customFormat="1" ht="23.1" customHeight="1" thickBot="1">
      <c r="A19" s="48" t="s">
        <v>13</v>
      </c>
      <c r="B19" s="115">
        <v>0</v>
      </c>
      <c r="C19" s="115">
        <v>2250</v>
      </c>
      <c r="D19" s="115"/>
      <c r="E19" s="115">
        <v>1440</v>
      </c>
      <c r="F19" s="115">
        <v>478.4</v>
      </c>
      <c r="G19" s="115"/>
      <c r="H19" s="115">
        <v>809</v>
      </c>
      <c r="I19" s="115">
        <v>522</v>
      </c>
      <c r="J19" s="115"/>
      <c r="K19" s="115">
        <v>0</v>
      </c>
      <c r="L19" s="115">
        <v>0</v>
      </c>
      <c r="M19" s="115"/>
      <c r="N19" s="115">
        <v>0</v>
      </c>
      <c r="O19" s="115">
        <v>476</v>
      </c>
      <c r="P19" s="115"/>
      <c r="Q19" s="157">
        <f t="shared" si="0"/>
        <v>2249</v>
      </c>
      <c r="R19" s="157">
        <f t="shared" si="1"/>
        <v>3726.4</v>
      </c>
    </row>
    <row r="20" spans="1:18" ht="23.1" customHeight="1" thickTop="1" thickBot="1">
      <c r="A20" s="93" t="s">
        <v>41</v>
      </c>
      <c r="B20" s="158">
        <f>SUM(B5:B19)</f>
        <v>400</v>
      </c>
      <c r="C20" s="158">
        <f>SUM(C5:C19)</f>
        <v>79896.5</v>
      </c>
      <c r="D20" s="158"/>
      <c r="E20" s="158">
        <f>SUM(E5:E19)</f>
        <v>48450.807999999997</v>
      </c>
      <c r="F20" s="158">
        <f>SUM(F5:F19)</f>
        <v>9797.0999999999985</v>
      </c>
      <c r="G20" s="158"/>
      <c r="H20" s="158">
        <f>SUM(H5:H19)</f>
        <v>42905.25</v>
      </c>
      <c r="I20" s="158">
        <f>SUM(I5:I19)</f>
        <v>27868</v>
      </c>
      <c r="J20" s="158">
        <f>SUM(J5:J19)</f>
        <v>27</v>
      </c>
      <c r="K20" s="158">
        <f>SUM(K5:K19)</f>
        <v>4773</v>
      </c>
      <c r="L20" s="158">
        <f>SUM(L5:L19)</f>
        <v>0</v>
      </c>
      <c r="M20" s="158"/>
      <c r="N20" s="158">
        <f>SUM(N5:N19)</f>
        <v>0</v>
      </c>
      <c r="O20" s="158">
        <f>SUM(O5:O19)</f>
        <v>69409</v>
      </c>
      <c r="P20" s="158"/>
      <c r="Q20" s="158">
        <f>SUM(Q5:Q19)</f>
        <v>96529.058000000005</v>
      </c>
      <c r="R20" s="158">
        <f>SUM(R5:R19)</f>
        <v>186970.6</v>
      </c>
    </row>
    <row r="21" spans="1:18" ht="7.5" customHeight="1" thickTop="1">
      <c r="A21" s="244"/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</row>
    <row r="22" spans="1:18" ht="15" customHeight="1">
      <c r="A22" s="244" t="s">
        <v>70</v>
      </c>
      <c r="B22" s="244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</row>
    <row r="23" spans="1:18" ht="15.75" customHeight="1">
      <c r="A23" s="261" t="s">
        <v>93</v>
      </c>
      <c r="B23" s="261"/>
      <c r="C23" s="261"/>
      <c r="D23" s="261"/>
      <c r="E23" s="261"/>
      <c r="F23" s="261"/>
      <c r="G23" s="261"/>
      <c r="H23" s="261"/>
      <c r="I23" s="149"/>
      <c r="J23" s="149"/>
      <c r="K23" s="149"/>
      <c r="L23" s="149"/>
      <c r="M23" s="149"/>
      <c r="N23" s="149"/>
      <c r="O23" s="104"/>
    </row>
    <row r="24" spans="1:18" ht="2.25" customHeight="1">
      <c r="A24" s="243"/>
      <c r="B24" s="243"/>
      <c r="C24" s="243"/>
      <c r="D24" s="243"/>
      <c r="E24" s="243"/>
      <c r="F24" s="243"/>
      <c r="G24" s="243"/>
      <c r="H24" s="243"/>
      <c r="I24" s="245"/>
      <c r="J24" s="245"/>
      <c r="K24" s="245"/>
      <c r="L24" s="245"/>
      <c r="M24" s="245"/>
      <c r="N24" s="245"/>
      <c r="O24" s="104"/>
    </row>
    <row r="25" spans="1:18" ht="18.75" customHeight="1">
      <c r="A25" s="262" t="s">
        <v>51</v>
      </c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74">
        <v>97</v>
      </c>
      <c r="M25" s="74"/>
      <c r="N25" s="23"/>
      <c r="O25" s="23"/>
      <c r="P25" s="23"/>
      <c r="Q25" s="23"/>
      <c r="R25" s="23"/>
    </row>
  </sheetData>
  <mergeCells count="11">
    <mergeCell ref="A1:R1"/>
    <mergeCell ref="Q3:R3"/>
    <mergeCell ref="A25:K25"/>
    <mergeCell ref="B3:C3"/>
    <mergeCell ref="K3:L3"/>
    <mergeCell ref="N3:O3"/>
    <mergeCell ref="A3:A4"/>
    <mergeCell ref="E3:F3"/>
    <mergeCell ref="H3:I3"/>
    <mergeCell ref="F2:L2"/>
    <mergeCell ref="A23:H23"/>
  </mergeCells>
  <printOptions horizontalCentered="1"/>
  <pageMargins left="0.70866141732283472" right="0.70866141732283472" top="0.74803149606299213" bottom="0.55118110236220474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Y48"/>
  <sheetViews>
    <sheetView rightToLeft="1" view="pageBreakPreview" topLeftCell="A19" workbookViewId="0">
      <selection activeCell="M8" sqref="M8"/>
    </sheetView>
  </sheetViews>
  <sheetFormatPr defaultRowHeight="12.75"/>
  <cols>
    <col min="1" max="1" width="13.85546875" customWidth="1"/>
    <col min="2" max="2" width="8.42578125" customWidth="1"/>
    <col min="3" max="3" width="3.28515625" customWidth="1"/>
    <col min="4" max="4" width="15.28515625" customWidth="1"/>
    <col min="6" max="6" width="12.42578125" customWidth="1"/>
    <col min="7" max="7" width="14.140625" customWidth="1"/>
    <col min="8" max="8" width="16.140625" hidden="1" customWidth="1"/>
  </cols>
  <sheetData>
    <row r="1" spans="1:25" ht="30" customHeight="1">
      <c r="A1" s="266" t="s">
        <v>103</v>
      </c>
      <c r="B1" s="266"/>
      <c r="C1" s="266"/>
      <c r="D1" s="266"/>
      <c r="E1" s="266"/>
      <c r="F1" s="266"/>
      <c r="G1" s="266"/>
      <c r="H1" s="266"/>
    </row>
    <row r="2" spans="1:25" ht="20.25" customHeight="1" thickBot="1">
      <c r="A2" s="307" t="s">
        <v>48</v>
      </c>
      <c r="B2" s="307"/>
      <c r="D2" s="120"/>
    </row>
    <row r="3" spans="1:25" ht="39.75" customHeight="1" thickTop="1">
      <c r="A3" s="141" t="s">
        <v>20</v>
      </c>
      <c r="B3" s="138"/>
      <c r="C3" s="138"/>
      <c r="D3" s="242" t="s">
        <v>109</v>
      </c>
      <c r="E3" s="141"/>
      <c r="F3" s="303" t="s">
        <v>73</v>
      </c>
      <c r="G3" s="303"/>
    </row>
    <row r="4" spans="1:25" ht="27" customHeight="1">
      <c r="A4" s="270" t="s">
        <v>58</v>
      </c>
      <c r="B4" s="270"/>
      <c r="C4" s="270"/>
      <c r="D4" s="305" t="s">
        <v>29</v>
      </c>
      <c r="E4" s="305"/>
      <c r="F4" s="304">
        <v>5724000</v>
      </c>
      <c r="G4" s="304"/>
      <c r="H4" s="4"/>
    </row>
    <row r="5" spans="1:25" s="13" customFormat="1" ht="27" customHeight="1">
      <c r="A5" s="269"/>
      <c r="B5" s="269"/>
      <c r="C5" s="269"/>
      <c r="D5" s="306" t="s">
        <v>26</v>
      </c>
      <c r="E5" s="306"/>
      <c r="F5" s="299">
        <v>2612000</v>
      </c>
      <c r="G5" s="299"/>
      <c r="H5" s="12"/>
    </row>
    <row r="6" spans="1:25" ht="27" customHeight="1">
      <c r="A6" s="269" t="s">
        <v>59</v>
      </c>
      <c r="B6" s="269"/>
      <c r="C6" s="269"/>
      <c r="D6" s="308" t="s">
        <v>28</v>
      </c>
      <c r="E6" s="308"/>
      <c r="F6" s="301">
        <v>18764000</v>
      </c>
      <c r="G6" s="301"/>
      <c r="S6" s="82"/>
      <c r="T6" s="82"/>
      <c r="U6" s="82"/>
      <c r="V6" s="82"/>
      <c r="W6" s="82"/>
      <c r="X6" s="82"/>
      <c r="Y6" s="82"/>
    </row>
    <row r="7" spans="1:25" s="13" customFormat="1" ht="27" customHeight="1">
      <c r="A7" s="269"/>
      <c r="B7" s="269"/>
      <c r="C7" s="269"/>
      <c r="D7" s="306" t="s">
        <v>27</v>
      </c>
      <c r="E7" s="306"/>
      <c r="F7" s="302"/>
      <c r="G7" s="302"/>
    </row>
    <row r="8" spans="1:25" ht="27" customHeight="1">
      <c r="A8" s="269" t="s">
        <v>43</v>
      </c>
      <c r="B8" s="269"/>
      <c r="C8" s="269"/>
      <c r="D8" s="306" t="s">
        <v>28</v>
      </c>
      <c r="E8" s="306"/>
      <c r="F8" s="298">
        <v>5288000</v>
      </c>
      <c r="G8" s="298"/>
    </row>
    <row r="9" spans="1:25" s="13" customFormat="1" ht="27" customHeight="1">
      <c r="A9" s="269"/>
      <c r="B9" s="269"/>
      <c r="C9" s="269"/>
      <c r="D9" s="309" t="s">
        <v>27</v>
      </c>
      <c r="E9" s="309"/>
      <c r="F9" s="298">
        <v>26716000</v>
      </c>
      <c r="G9" s="298"/>
    </row>
    <row r="10" spans="1:25" ht="27" customHeight="1">
      <c r="A10" s="269" t="s">
        <v>44</v>
      </c>
      <c r="B10" s="269"/>
      <c r="C10" s="269"/>
      <c r="D10" s="308" t="s">
        <v>45</v>
      </c>
      <c r="E10" s="308"/>
      <c r="F10" s="299">
        <v>67084000</v>
      </c>
      <c r="G10" s="299"/>
    </row>
    <row r="11" spans="1:25" s="13" customFormat="1" ht="27" customHeight="1" thickBot="1">
      <c r="A11" s="265"/>
      <c r="B11" s="265"/>
      <c r="C11" s="265"/>
      <c r="D11" s="308" t="s">
        <v>46</v>
      </c>
      <c r="E11" s="308"/>
      <c r="F11" s="300">
        <v>34400000</v>
      </c>
      <c r="G11" s="300"/>
    </row>
    <row r="12" spans="1:25" ht="30" customHeight="1" thickTop="1" thickBot="1">
      <c r="A12" s="264" t="s">
        <v>71</v>
      </c>
      <c r="B12" s="264"/>
      <c r="C12" s="264"/>
      <c r="D12" s="264"/>
      <c r="E12" s="93"/>
      <c r="F12" s="146">
        <f>SUM(F4:F11)</f>
        <v>160588000</v>
      </c>
      <c r="G12" s="147"/>
      <c r="H12" s="99"/>
    </row>
    <row r="13" spans="1:25" s="40" customFormat="1" ht="14.25" customHeight="1" thickTop="1">
      <c r="A13" s="35"/>
      <c r="B13" s="35"/>
      <c r="C13" s="35"/>
      <c r="D13" s="35"/>
      <c r="E13" s="35"/>
      <c r="F13" s="35"/>
      <c r="G13" s="41"/>
    </row>
    <row r="14" spans="1:25" s="61" customFormat="1" ht="21.75" customHeight="1">
      <c r="A14" s="261" t="s">
        <v>93</v>
      </c>
      <c r="B14" s="261"/>
      <c r="C14" s="261"/>
      <c r="D14" s="261"/>
      <c r="E14" s="25"/>
      <c r="F14" s="25"/>
      <c r="G14" s="26"/>
    </row>
    <row r="15" spans="1:25" s="61" customFormat="1" ht="12" customHeight="1">
      <c r="A15" s="25"/>
      <c r="B15" s="25"/>
      <c r="C15" s="25"/>
      <c r="D15" s="25"/>
      <c r="E15" s="25"/>
      <c r="F15" s="25"/>
      <c r="G15" s="26"/>
    </row>
    <row r="16" spans="1:25" s="61" customFormat="1" ht="12" customHeight="1">
      <c r="A16" s="25"/>
      <c r="B16" s="25"/>
      <c r="C16" s="25"/>
      <c r="D16" s="25"/>
      <c r="E16" s="25"/>
      <c r="F16" s="25"/>
      <c r="G16" s="26"/>
    </row>
    <row r="17" spans="1:8" s="61" customFormat="1" ht="12" customHeight="1">
      <c r="A17" s="25"/>
      <c r="B17" s="25"/>
      <c r="C17" s="25"/>
      <c r="D17" s="25"/>
      <c r="E17" s="25"/>
      <c r="F17" s="25"/>
      <c r="G17" s="26"/>
    </row>
    <row r="18" spans="1:8" s="61" customFormat="1" ht="12" customHeight="1">
      <c r="A18" s="25"/>
      <c r="B18" s="25"/>
      <c r="C18" s="25"/>
      <c r="D18" s="25"/>
      <c r="E18" s="25"/>
      <c r="F18" s="25"/>
      <c r="G18" s="26"/>
    </row>
    <row r="19" spans="1:8" s="61" customFormat="1" ht="21" customHeight="1">
      <c r="A19" s="25"/>
      <c r="B19" s="25"/>
      <c r="C19" s="25"/>
      <c r="D19" s="25"/>
      <c r="E19" s="25"/>
      <c r="F19" s="25"/>
      <c r="G19" s="26"/>
    </row>
    <row r="20" spans="1:8" s="61" customFormat="1" ht="12" customHeight="1">
      <c r="A20" s="25"/>
      <c r="B20" s="25"/>
      <c r="C20" s="25"/>
      <c r="D20" s="25"/>
      <c r="E20" s="25"/>
      <c r="F20" s="25"/>
      <c r="G20" s="26"/>
    </row>
    <row r="21" spans="1:8" s="61" customFormat="1" ht="12.75" customHeight="1">
      <c r="A21" s="25"/>
      <c r="B21" s="25"/>
      <c r="C21" s="25"/>
      <c r="D21" s="25"/>
      <c r="E21" s="25"/>
      <c r="F21" s="25"/>
      <c r="G21" s="26"/>
    </row>
    <row r="22" spans="1:8" s="61" customFormat="1" ht="12.75" customHeight="1">
      <c r="A22" s="25"/>
      <c r="B22" s="25"/>
      <c r="C22" s="25"/>
      <c r="D22" s="25"/>
      <c r="E22" s="25"/>
      <c r="F22" s="25"/>
      <c r="G22" s="26"/>
    </row>
    <row r="23" spans="1:8" s="75" customFormat="1" ht="18.75" customHeight="1">
      <c r="A23" s="25"/>
      <c r="B23" s="25"/>
      <c r="C23" s="25"/>
      <c r="D23" s="25"/>
      <c r="E23" s="25"/>
      <c r="F23" s="25"/>
      <c r="G23" s="26"/>
    </row>
    <row r="24" spans="1:8" s="75" customFormat="1" ht="12" customHeight="1">
      <c r="A24" s="25"/>
      <c r="B24" s="25"/>
      <c r="C24" s="25"/>
      <c r="D24" s="25"/>
      <c r="E24" s="25"/>
      <c r="F24" s="25"/>
      <c r="G24" s="26"/>
    </row>
    <row r="25" spans="1:8" s="61" customFormat="1" ht="12" customHeight="1">
      <c r="A25" s="25"/>
      <c r="B25" s="25"/>
      <c r="C25" s="25"/>
      <c r="D25" s="25"/>
      <c r="E25" s="25"/>
      <c r="F25" s="25"/>
      <c r="G25" s="26"/>
    </row>
    <row r="26" spans="1:8" ht="7.5" customHeight="1">
      <c r="A26" s="310"/>
      <c r="B26" s="310"/>
      <c r="C26" s="310"/>
      <c r="D26" s="310"/>
      <c r="E26" s="310"/>
      <c r="F26" s="310"/>
      <c r="G26" s="310"/>
      <c r="H26" s="4"/>
    </row>
    <row r="27" spans="1:8" s="22" customFormat="1" ht="22.5" customHeight="1">
      <c r="A27" s="262" t="s">
        <v>51</v>
      </c>
      <c r="B27" s="262"/>
      <c r="C27" s="262"/>
      <c r="D27" s="262"/>
      <c r="E27" s="262"/>
      <c r="F27" s="263">
        <v>98</v>
      </c>
      <c r="G27" s="263"/>
      <c r="H27" s="23"/>
    </row>
    <row r="48" spans="1:8">
      <c r="A48" s="261"/>
      <c r="B48" s="261"/>
      <c r="C48" s="261"/>
      <c r="D48" s="261"/>
      <c r="E48" s="261"/>
      <c r="F48" s="261"/>
      <c r="G48" s="261"/>
      <c r="H48" s="261"/>
    </row>
  </sheetData>
  <mergeCells count="28">
    <mergeCell ref="A48:H48"/>
    <mergeCell ref="A26:G26"/>
    <mergeCell ref="A27:E27"/>
    <mergeCell ref="F27:G27"/>
    <mergeCell ref="A12:D12"/>
    <mergeCell ref="A14:D14"/>
    <mergeCell ref="A6:C7"/>
    <mergeCell ref="A8:C9"/>
    <mergeCell ref="A10:C11"/>
    <mergeCell ref="D6:E6"/>
    <mergeCell ref="D7:E7"/>
    <mergeCell ref="D8:E8"/>
    <mergeCell ref="D11:E11"/>
    <mergeCell ref="D9:E9"/>
    <mergeCell ref="D10:E10"/>
    <mergeCell ref="F3:G3"/>
    <mergeCell ref="F4:G4"/>
    <mergeCell ref="F5:G5"/>
    <mergeCell ref="A1:H1"/>
    <mergeCell ref="D4:E4"/>
    <mergeCell ref="D5:E5"/>
    <mergeCell ref="A4:C5"/>
    <mergeCell ref="A2:B2"/>
    <mergeCell ref="F8:G8"/>
    <mergeCell ref="F9:G9"/>
    <mergeCell ref="F10:G10"/>
    <mergeCell ref="F11:G11"/>
    <mergeCell ref="F6:G7"/>
  </mergeCells>
  <phoneticPr fontId="6" type="noConversion"/>
  <printOptions horizontalCentered="1"/>
  <pageMargins left="0.98425196850393704" right="0.94488188976377963" top="0.59055118110236227" bottom="0.19685039370078741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M27"/>
  <sheetViews>
    <sheetView rightToLeft="1" view="pageBreakPreview" zoomScaleSheetLayoutView="100" workbookViewId="0">
      <selection activeCell="L4" sqref="L4"/>
    </sheetView>
  </sheetViews>
  <sheetFormatPr defaultRowHeight="12.75"/>
  <cols>
    <col min="1" max="1" width="12.7109375" style="84" customWidth="1"/>
    <col min="2" max="2" width="10.28515625" style="84" customWidth="1"/>
    <col min="3" max="3" width="17.28515625" style="84" customWidth="1"/>
    <col min="4" max="4" width="0.7109375" style="84" customWidth="1"/>
    <col min="5" max="5" width="12.5703125" style="84" customWidth="1"/>
    <col min="6" max="6" width="18" style="84" customWidth="1"/>
    <col min="7" max="7" width="0.42578125" style="84" customWidth="1"/>
    <col min="8" max="8" width="11.7109375" style="84" customWidth="1"/>
    <col min="9" max="9" width="12.7109375" style="84" customWidth="1"/>
    <col min="10" max="10" width="0.7109375" style="84" customWidth="1"/>
    <col min="11" max="11" width="12.7109375" style="84" customWidth="1"/>
    <col min="12" max="12" width="16.7109375" style="84" customWidth="1"/>
    <col min="13" max="16384" width="9.140625" style="84"/>
  </cols>
  <sheetData>
    <row r="1" spans="1:12" ht="36" customHeight="1">
      <c r="A1" s="284" t="s">
        <v>110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</row>
    <row r="2" spans="1:12" ht="18" customHeight="1" thickBot="1">
      <c r="A2" s="80" t="s">
        <v>94</v>
      </c>
      <c r="B2" s="81"/>
      <c r="C2" s="81"/>
      <c r="D2" s="81"/>
      <c r="E2" s="81"/>
      <c r="F2" s="81"/>
      <c r="G2" s="81"/>
      <c r="H2" s="81"/>
      <c r="I2" s="297"/>
      <c r="J2" s="297"/>
      <c r="K2" s="297"/>
      <c r="L2" s="297"/>
    </row>
    <row r="3" spans="1:12" ht="21" customHeight="1" thickTop="1">
      <c r="A3" s="295" t="s">
        <v>14</v>
      </c>
      <c r="B3" s="294" t="s">
        <v>82</v>
      </c>
      <c r="C3" s="294"/>
      <c r="D3" s="174"/>
      <c r="E3" s="294" t="s">
        <v>83</v>
      </c>
      <c r="F3" s="294"/>
      <c r="G3" s="174"/>
      <c r="H3" s="294" t="s">
        <v>81</v>
      </c>
      <c r="I3" s="294"/>
      <c r="J3" s="174"/>
      <c r="K3" s="294" t="s">
        <v>0</v>
      </c>
      <c r="L3" s="294"/>
    </row>
    <row r="4" spans="1:12" ht="18.75" customHeight="1">
      <c r="A4" s="296"/>
      <c r="B4" s="97" t="s">
        <v>86</v>
      </c>
      <c r="C4" s="97" t="s">
        <v>120</v>
      </c>
      <c r="D4" s="175"/>
      <c r="E4" s="97" t="s">
        <v>86</v>
      </c>
      <c r="F4" s="97" t="s">
        <v>120</v>
      </c>
      <c r="G4" s="175"/>
      <c r="H4" s="97" t="s">
        <v>86</v>
      </c>
      <c r="I4" s="97" t="s">
        <v>120</v>
      </c>
      <c r="J4" s="175"/>
      <c r="K4" s="97" t="s">
        <v>86</v>
      </c>
      <c r="L4" s="97" t="s">
        <v>120</v>
      </c>
    </row>
    <row r="5" spans="1:12" s="85" customFormat="1" ht="21" customHeight="1">
      <c r="A5" s="78" t="s">
        <v>15</v>
      </c>
      <c r="B5" s="183">
        <v>15</v>
      </c>
      <c r="C5" s="192">
        <v>145900</v>
      </c>
      <c r="D5" s="192"/>
      <c r="E5" s="192">
        <v>26</v>
      </c>
      <c r="F5" s="192">
        <v>228536</v>
      </c>
      <c r="G5" s="192"/>
      <c r="H5" s="183">
        <v>2</v>
      </c>
      <c r="I5" s="192">
        <v>284392</v>
      </c>
      <c r="J5" s="183"/>
      <c r="K5" s="192">
        <f>B5+E5+H5</f>
        <v>43</v>
      </c>
      <c r="L5" s="192">
        <f>C5+F5+I5</f>
        <v>658828</v>
      </c>
    </row>
    <row r="6" spans="1:12" s="85" customFormat="1" ht="21" customHeight="1">
      <c r="A6" s="79" t="s">
        <v>1</v>
      </c>
      <c r="B6" s="250"/>
      <c r="C6" s="251"/>
      <c r="D6" s="251"/>
      <c r="E6" s="252"/>
      <c r="F6" s="251"/>
      <c r="G6" s="251"/>
      <c r="H6" s="253"/>
      <c r="I6" s="251"/>
      <c r="J6" s="249"/>
      <c r="K6" s="248"/>
      <c r="L6" s="248"/>
    </row>
    <row r="7" spans="1:12" s="85" customFormat="1" ht="21" customHeight="1">
      <c r="A7" s="79" t="s">
        <v>2</v>
      </c>
      <c r="B7" s="183">
        <v>77</v>
      </c>
      <c r="C7" s="194">
        <v>13928893</v>
      </c>
      <c r="D7" s="194"/>
      <c r="E7" s="192">
        <v>45</v>
      </c>
      <c r="F7" s="194">
        <v>3959677</v>
      </c>
      <c r="G7" s="194"/>
      <c r="H7" s="188">
        <v>19</v>
      </c>
      <c r="I7" s="194">
        <v>1126666</v>
      </c>
      <c r="J7" s="188"/>
      <c r="K7" s="192">
        <f t="shared" ref="K7:K20" si="0">B7+E7+H7</f>
        <v>141</v>
      </c>
      <c r="L7" s="192">
        <f t="shared" ref="L7:L20" si="1">C7+F7+I7</f>
        <v>19015236</v>
      </c>
    </row>
    <row r="8" spans="1:12" s="85" customFormat="1" ht="21" customHeight="1">
      <c r="A8" s="79" t="s">
        <v>30</v>
      </c>
      <c r="B8" s="246"/>
      <c r="C8" s="247"/>
      <c r="D8" s="247"/>
      <c r="E8" s="248"/>
      <c r="F8" s="247"/>
      <c r="G8" s="247"/>
      <c r="H8" s="249"/>
      <c r="I8" s="247"/>
      <c r="J8" s="249"/>
      <c r="K8" s="248"/>
      <c r="L8" s="248"/>
    </row>
    <row r="9" spans="1:12" s="85" customFormat="1" ht="21" customHeight="1">
      <c r="A9" s="79" t="s">
        <v>3</v>
      </c>
      <c r="B9" s="183">
        <v>0</v>
      </c>
      <c r="C9" s="183">
        <v>0</v>
      </c>
      <c r="D9" s="183"/>
      <c r="E9" s="192">
        <v>375</v>
      </c>
      <c r="F9" s="194">
        <v>20786295</v>
      </c>
      <c r="G9" s="194"/>
      <c r="H9" s="183">
        <v>0</v>
      </c>
      <c r="I9" s="192">
        <v>0</v>
      </c>
      <c r="J9" s="183"/>
      <c r="K9" s="192">
        <f t="shared" si="0"/>
        <v>375</v>
      </c>
      <c r="L9" s="192">
        <f t="shared" si="1"/>
        <v>20786295</v>
      </c>
    </row>
    <row r="10" spans="1:12" s="85" customFormat="1" ht="21" customHeight="1">
      <c r="A10" s="79" t="s">
        <v>4</v>
      </c>
      <c r="B10" s="183">
        <v>17</v>
      </c>
      <c r="C10" s="194">
        <v>1771296</v>
      </c>
      <c r="D10" s="194"/>
      <c r="E10" s="192">
        <v>0</v>
      </c>
      <c r="F10" s="183">
        <v>0</v>
      </c>
      <c r="G10" s="183"/>
      <c r="H10" s="183">
        <v>0</v>
      </c>
      <c r="I10" s="192">
        <v>0</v>
      </c>
      <c r="J10" s="183"/>
      <c r="K10" s="192">
        <f t="shared" si="0"/>
        <v>17</v>
      </c>
      <c r="L10" s="192">
        <f t="shared" si="1"/>
        <v>1771296</v>
      </c>
    </row>
    <row r="11" spans="1:12" s="85" customFormat="1" ht="21" customHeight="1">
      <c r="A11" s="79" t="s">
        <v>5</v>
      </c>
      <c r="B11" s="183">
        <v>20</v>
      </c>
      <c r="C11" s="193">
        <v>5627900</v>
      </c>
      <c r="D11" s="194"/>
      <c r="E11" s="192">
        <v>0</v>
      </c>
      <c r="F11" s="183">
        <v>0</v>
      </c>
      <c r="G11" s="183"/>
      <c r="H11" s="183">
        <v>0</v>
      </c>
      <c r="I11" s="192">
        <v>0</v>
      </c>
      <c r="J11" s="183"/>
      <c r="K11" s="192">
        <f t="shared" si="0"/>
        <v>20</v>
      </c>
      <c r="L11" s="192">
        <f t="shared" si="1"/>
        <v>5627900</v>
      </c>
    </row>
    <row r="12" spans="1:12" s="85" customFormat="1" ht="21" customHeight="1">
      <c r="A12" s="79" t="s">
        <v>6</v>
      </c>
      <c r="B12" s="183">
        <v>0</v>
      </c>
      <c r="C12" s="183">
        <v>0</v>
      </c>
      <c r="D12" s="183"/>
      <c r="E12" s="205">
        <v>62</v>
      </c>
      <c r="F12" s="193">
        <v>32171329</v>
      </c>
      <c r="G12" s="194"/>
      <c r="H12" s="183">
        <v>0</v>
      </c>
      <c r="I12" s="192">
        <v>0</v>
      </c>
      <c r="J12" s="183"/>
      <c r="K12" s="192">
        <f t="shared" si="0"/>
        <v>62</v>
      </c>
      <c r="L12" s="192">
        <f t="shared" si="1"/>
        <v>32171329</v>
      </c>
    </row>
    <row r="13" spans="1:12" s="85" customFormat="1" ht="21" customHeight="1">
      <c r="A13" s="79" t="s">
        <v>7</v>
      </c>
      <c r="B13" s="184">
        <v>37</v>
      </c>
      <c r="C13" s="195">
        <v>77656029</v>
      </c>
      <c r="D13" s="195"/>
      <c r="E13" s="206">
        <v>3</v>
      </c>
      <c r="F13" s="195">
        <v>45540000</v>
      </c>
      <c r="G13" s="195"/>
      <c r="H13" s="183">
        <v>0</v>
      </c>
      <c r="I13" s="192">
        <v>0</v>
      </c>
      <c r="J13" s="183"/>
      <c r="K13" s="192">
        <f t="shared" si="0"/>
        <v>40</v>
      </c>
      <c r="L13" s="192">
        <f t="shared" si="1"/>
        <v>123196029</v>
      </c>
    </row>
    <row r="14" spans="1:12" s="85" customFormat="1" ht="21" customHeight="1">
      <c r="A14" s="79" t="s">
        <v>8</v>
      </c>
      <c r="B14" s="184">
        <v>1</v>
      </c>
      <c r="C14" s="195">
        <v>0</v>
      </c>
      <c r="D14" s="195"/>
      <c r="E14" s="206">
        <v>21</v>
      </c>
      <c r="F14" s="195">
        <v>6048250</v>
      </c>
      <c r="G14" s="195"/>
      <c r="H14" s="183">
        <v>0</v>
      </c>
      <c r="I14" s="192">
        <v>0</v>
      </c>
      <c r="J14" s="183"/>
      <c r="K14" s="192">
        <f t="shared" si="0"/>
        <v>22</v>
      </c>
      <c r="L14" s="192">
        <f t="shared" si="1"/>
        <v>6048250</v>
      </c>
    </row>
    <row r="15" spans="1:12" s="85" customFormat="1" ht="21" customHeight="1">
      <c r="A15" s="79" t="s">
        <v>9</v>
      </c>
      <c r="B15" s="184">
        <v>1</v>
      </c>
      <c r="C15" s="195">
        <v>0</v>
      </c>
      <c r="D15" s="195"/>
      <c r="E15" s="206">
        <v>47</v>
      </c>
      <c r="F15" s="195">
        <v>26962500</v>
      </c>
      <c r="G15" s="195"/>
      <c r="H15" s="183">
        <v>0</v>
      </c>
      <c r="I15" s="192">
        <v>0</v>
      </c>
      <c r="J15" s="183"/>
      <c r="K15" s="192">
        <f t="shared" si="0"/>
        <v>48</v>
      </c>
      <c r="L15" s="192">
        <f t="shared" si="1"/>
        <v>26962500</v>
      </c>
    </row>
    <row r="16" spans="1:12" s="85" customFormat="1" ht="21" customHeight="1">
      <c r="A16" s="79" t="s">
        <v>10</v>
      </c>
      <c r="B16" s="183">
        <v>0</v>
      </c>
      <c r="C16" s="183">
        <v>0</v>
      </c>
      <c r="D16" s="183"/>
      <c r="E16" s="207">
        <v>54</v>
      </c>
      <c r="F16" s="47">
        <v>33158652</v>
      </c>
      <c r="G16" s="195"/>
      <c r="H16" s="183">
        <v>0</v>
      </c>
      <c r="I16" s="192">
        <v>0</v>
      </c>
      <c r="J16" s="183"/>
      <c r="K16" s="192">
        <f t="shared" si="0"/>
        <v>54</v>
      </c>
      <c r="L16" s="192">
        <f t="shared" si="1"/>
        <v>33158652</v>
      </c>
    </row>
    <row r="17" spans="1:13" s="85" customFormat="1" ht="21" customHeight="1">
      <c r="A17" s="79" t="s">
        <v>11</v>
      </c>
      <c r="B17" s="183">
        <v>0</v>
      </c>
      <c r="C17" s="183">
        <v>0</v>
      </c>
      <c r="D17" s="183"/>
      <c r="E17" s="207">
        <v>91</v>
      </c>
      <c r="F17" s="47">
        <v>80069364</v>
      </c>
      <c r="G17" s="195"/>
      <c r="H17" s="183">
        <v>0</v>
      </c>
      <c r="I17" s="192">
        <v>0</v>
      </c>
      <c r="J17" s="183"/>
      <c r="K17" s="192">
        <f t="shared" si="0"/>
        <v>91</v>
      </c>
      <c r="L17" s="192">
        <f t="shared" si="1"/>
        <v>80069364</v>
      </c>
    </row>
    <row r="18" spans="1:13" s="85" customFormat="1" ht="21" customHeight="1">
      <c r="A18" s="79" t="s">
        <v>12</v>
      </c>
      <c r="B18" s="183">
        <v>0</v>
      </c>
      <c r="C18" s="183">
        <v>0</v>
      </c>
      <c r="D18" s="183"/>
      <c r="E18" s="207">
        <v>388</v>
      </c>
      <c r="F18" s="47">
        <v>151137942</v>
      </c>
      <c r="G18" s="195"/>
      <c r="H18" s="183">
        <v>0</v>
      </c>
      <c r="I18" s="192">
        <v>0</v>
      </c>
      <c r="J18" s="183"/>
      <c r="K18" s="192">
        <f t="shared" si="0"/>
        <v>388</v>
      </c>
      <c r="L18" s="192">
        <f t="shared" si="1"/>
        <v>151137942</v>
      </c>
    </row>
    <row r="19" spans="1:13" s="85" customFormat="1" ht="21" customHeight="1" thickBot="1">
      <c r="A19" s="100" t="s">
        <v>13</v>
      </c>
      <c r="B19" s="185">
        <v>1</v>
      </c>
      <c r="C19" s="47">
        <v>962731</v>
      </c>
      <c r="D19" s="47"/>
      <c r="E19" s="207">
        <v>1454</v>
      </c>
      <c r="F19" s="47">
        <v>608870375.50000095</v>
      </c>
      <c r="G19" s="47"/>
      <c r="H19" s="189">
        <v>1</v>
      </c>
      <c r="I19" s="47">
        <v>0</v>
      </c>
      <c r="J19" s="204"/>
      <c r="K19" s="201">
        <f t="shared" si="0"/>
        <v>1456</v>
      </c>
      <c r="L19" s="201">
        <f t="shared" si="1"/>
        <v>609833106.50000095</v>
      </c>
    </row>
    <row r="20" spans="1:13" ht="21" customHeight="1" thickTop="1" thickBot="1">
      <c r="A20" s="173" t="s">
        <v>41</v>
      </c>
      <c r="B20" s="186">
        <f>SUM(B5:B19)</f>
        <v>169</v>
      </c>
      <c r="C20" s="190">
        <f>SUM(C5:C19)</f>
        <v>100092749</v>
      </c>
      <c r="D20" s="190"/>
      <c r="E20" s="190">
        <f>SUM(E5:E19)</f>
        <v>2566</v>
      </c>
      <c r="F20" s="190">
        <f>SUM(F5:F19)</f>
        <v>1008932920.500001</v>
      </c>
      <c r="G20" s="190"/>
      <c r="H20" s="190">
        <f>SUM(H5:H19)</f>
        <v>22</v>
      </c>
      <c r="I20" s="190">
        <f>SUM(I5:I19)</f>
        <v>1411058</v>
      </c>
      <c r="J20" s="191"/>
      <c r="K20" s="202">
        <f t="shared" si="0"/>
        <v>2757</v>
      </c>
      <c r="L20" s="202">
        <f t="shared" si="1"/>
        <v>1110436727.500001</v>
      </c>
    </row>
    <row r="21" spans="1:13" ht="8.25" customHeight="1" thickTop="1">
      <c r="A21" s="196"/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</row>
    <row r="22" spans="1:13" ht="14.25" customHeight="1">
      <c r="A22" s="293" t="s">
        <v>105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196"/>
    </row>
    <row r="23" spans="1:13" ht="21.75" customHeight="1">
      <c r="A23" s="293" t="s">
        <v>84</v>
      </c>
      <c r="B23" s="293"/>
      <c r="C23" s="293"/>
      <c r="D23" s="293"/>
      <c r="E23" s="293"/>
      <c r="F23" s="293"/>
      <c r="G23" s="293"/>
      <c r="H23" s="293"/>
      <c r="I23" s="196"/>
      <c r="J23" s="196"/>
      <c r="K23" s="196"/>
      <c r="L23" s="196"/>
    </row>
    <row r="24" spans="1:13" ht="9.75" customHeight="1">
      <c r="A24" s="244"/>
      <c r="B24" s="244"/>
      <c r="C24" s="244"/>
      <c r="D24" s="244"/>
      <c r="E24" s="244"/>
      <c r="F24" s="244"/>
      <c r="G24" s="244"/>
      <c r="H24" s="244"/>
      <c r="I24" s="196"/>
      <c r="J24" s="196"/>
      <c r="K24" s="196"/>
      <c r="L24" s="196"/>
    </row>
    <row r="25" spans="1:13" ht="17.25" customHeight="1">
      <c r="A25" s="261" t="s">
        <v>104</v>
      </c>
      <c r="B25" s="261"/>
      <c r="C25" s="261"/>
      <c r="D25" s="261"/>
      <c r="E25" s="261"/>
      <c r="F25" s="261"/>
      <c r="G25" s="261"/>
      <c r="H25" s="261"/>
      <c r="I25" s="1"/>
      <c r="J25" s="1"/>
      <c r="K25" s="1"/>
      <c r="L25" s="1"/>
    </row>
    <row r="26" spans="1:13" ht="9.75" customHeight="1">
      <c r="A26" s="150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</row>
    <row r="27" spans="1:13" ht="18.75" customHeight="1">
      <c r="A27" s="262" t="s">
        <v>51</v>
      </c>
      <c r="B27" s="262"/>
      <c r="C27" s="262"/>
      <c r="D27" s="262"/>
      <c r="E27" s="262"/>
      <c r="F27" s="172"/>
      <c r="G27" s="172"/>
      <c r="H27" s="172"/>
      <c r="I27" s="172"/>
      <c r="J27" s="172"/>
      <c r="K27" s="172">
        <v>99</v>
      </c>
      <c r="L27" s="172"/>
      <c r="M27" s="85"/>
    </row>
  </sheetData>
  <mergeCells count="11">
    <mergeCell ref="A27:E27"/>
    <mergeCell ref="A25:H25"/>
    <mergeCell ref="A23:H23"/>
    <mergeCell ref="A22:K22"/>
    <mergeCell ref="A1:L1"/>
    <mergeCell ref="I2:L2"/>
    <mergeCell ref="A3:A4"/>
    <mergeCell ref="B3:C3"/>
    <mergeCell ref="H3:I3"/>
    <mergeCell ref="K3:L3"/>
    <mergeCell ref="E3:F3"/>
  </mergeCells>
  <printOptions horizontalCentered="1"/>
  <pageMargins left="0.70866141732283472" right="0.70866141732283472" top="0.74803149606299213" bottom="0.35433070866141736" header="0.31496062992125984" footer="0.31496062992125984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T28"/>
  <sheetViews>
    <sheetView rightToLeft="1" view="pageBreakPreview" zoomScaleSheetLayoutView="100" workbookViewId="0">
      <selection activeCell="D4" sqref="D4"/>
    </sheetView>
  </sheetViews>
  <sheetFormatPr defaultRowHeight="12.75"/>
  <cols>
    <col min="1" max="1" width="11" style="84" customWidth="1"/>
    <col min="2" max="2" width="12.5703125" style="84" customWidth="1"/>
    <col min="3" max="3" width="11.140625" style="84" customWidth="1"/>
    <col min="4" max="4" width="13.28515625" style="84" customWidth="1"/>
    <col min="5" max="5" width="0.85546875" style="84" customWidth="1"/>
    <col min="6" max="6" width="10.7109375" style="84" customWidth="1"/>
    <col min="7" max="7" width="11.5703125" style="84" customWidth="1"/>
    <col min="8" max="8" width="0.85546875" style="84" customWidth="1"/>
    <col min="9" max="9" width="10.5703125" style="84" customWidth="1"/>
    <col min="10" max="10" width="11.85546875" style="84" customWidth="1"/>
    <col min="11" max="11" width="0.7109375" style="84" customWidth="1"/>
    <col min="12" max="12" width="13" style="84" customWidth="1"/>
    <col min="13" max="13" width="16.5703125" style="84" customWidth="1"/>
    <col min="14" max="16384" width="9.140625" style="84"/>
  </cols>
  <sheetData>
    <row r="1" spans="1:13" ht="39.75" customHeight="1">
      <c r="A1" s="284" t="s">
        <v>111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</row>
    <row r="2" spans="1:13" ht="23.25" customHeight="1" thickBot="1">
      <c r="A2" s="315" t="s">
        <v>95</v>
      </c>
      <c r="B2" s="315"/>
      <c r="C2" s="315"/>
      <c r="D2" s="81"/>
      <c r="E2" s="81"/>
      <c r="F2" s="81"/>
      <c r="G2" s="81"/>
      <c r="H2" s="81"/>
      <c r="I2" s="81"/>
      <c r="J2" s="297"/>
      <c r="K2" s="297"/>
      <c r="L2" s="297"/>
      <c r="M2" s="297"/>
    </row>
    <row r="3" spans="1:13" ht="24.75" customHeight="1" thickTop="1">
      <c r="A3" s="276" t="s">
        <v>85</v>
      </c>
      <c r="B3" s="295" t="s">
        <v>14</v>
      </c>
      <c r="C3" s="294" t="s">
        <v>82</v>
      </c>
      <c r="D3" s="294"/>
      <c r="E3" s="240"/>
      <c r="F3" s="294" t="s">
        <v>83</v>
      </c>
      <c r="G3" s="294"/>
      <c r="H3" s="240"/>
      <c r="I3" s="294" t="s">
        <v>81</v>
      </c>
      <c r="J3" s="294"/>
      <c r="K3" s="240"/>
      <c r="L3" s="294" t="s">
        <v>0</v>
      </c>
      <c r="M3" s="294"/>
    </row>
    <row r="4" spans="1:13" ht="26.25" customHeight="1">
      <c r="A4" s="277"/>
      <c r="B4" s="296"/>
      <c r="C4" s="97" t="s">
        <v>86</v>
      </c>
      <c r="D4" s="97" t="s">
        <v>120</v>
      </c>
      <c r="E4" s="181"/>
      <c r="F4" s="97" t="s">
        <v>86</v>
      </c>
      <c r="G4" s="97" t="s">
        <v>120</v>
      </c>
      <c r="H4" s="181"/>
      <c r="I4" s="97" t="s">
        <v>86</v>
      </c>
      <c r="J4" s="97" t="s">
        <v>120</v>
      </c>
      <c r="K4" s="181"/>
      <c r="L4" s="97" t="s">
        <v>87</v>
      </c>
      <c r="M4" s="97" t="s">
        <v>120</v>
      </c>
    </row>
    <row r="5" spans="1:13" s="85" customFormat="1" ht="24.95" customHeight="1">
      <c r="A5" s="311">
        <v>2004</v>
      </c>
      <c r="B5" s="199" t="s">
        <v>13</v>
      </c>
      <c r="C5" s="200">
        <v>0</v>
      </c>
      <c r="D5" s="200">
        <v>0</v>
      </c>
      <c r="E5" s="200"/>
      <c r="F5" s="200">
        <v>3</v>
      </c>
      <c r="G5" s="203">
        <v>210000</v>
      </c>
      <c r="H5" s="200"/>
      <c r="I5" s="200">
        <v>0</v>
      </c>
      <c r="J5" s="200">
        <v>0</v>
      </c>
      <c r="K5" s="200"/>
      <c r="L5" s="200">
        <v>3</v>
      </c>
      <c r="M5" s="203">
        <v>210000</v>
      </c>
    </row>
    <row r="6" spans="1:13" s="85" customFormat="1" ht="24.95" customHeight="1" thickBot="1">
      <c r="A6" s="312"/>
      <c r="B6" s="256" t="s">
        <v>41</v>
      </c>
      <c r="C6" s="208">
        <f>SUM(C5:C5)</f>
        <v>0</v>
      </c>
      <c r="D6" s="209">
        <f>SUM(D5:D5)</f>
        <v>0</v>
      </c>
      <c r="E6" s="209"/>
      <c r="F6" s="209">
        <f>SUM(F5:F5)</f>
        <v>3</v>
      </c>
      <c r="G6" s="209">
        <f>SUM(G5:G5)</f>
        <v>210000</v>
      </c>
      <c r="H6" s="209"/>
      <c r="I6" s="209">
        <f>SUM(I5:I5)</f>
        <v>0</v>
      </c>
      <c r="J6" s="210">
        <f>SUM(J5:J5)</f>
        <v>0</v>
      </c>
      <c r="K6" s="210"/>
      <c r="L6" s="208">
        <f t="shared" ref="L6:M6" si="0">C6+F6+I6</f>
        <v>3</v>
      </c>
      <c r="M6" s="211">
        <f t="shared" si="0"/>
        <v>210000</v>
      </c>
    </row>
    <row r="7" spans="1:13" s="85" customFormat="1" ht="24.95" customHeight="1" thickTop="1">
      <c r="A7" s="313">
        <v>2005</v>
      </c>
      <c r="B7" s="79" t="s">
        <v>5</v>
      </c>
      <c r="C7" s="183">
        <v>0</v>
      </c>
      <c r="D7" s="193">
        <v>0</v>
      </c>
      <c r="E7" s="194"/>
      <c r="F7" s="183">
        <v>2</v>
      </c>
      <c r="G7" s="47">
        <v>500000</v>
      </c>
      <c r="H7" s="183"/>
      <c r="I7" s="183">
        <v>0</v>
      </c>
      <c r="J7" s="183">
        <v>0</v>
      </c>
      <c r="K7" s="183"/>
      <c r="L7" s="183">
        <v>2</v>
      </c>
      <c r="M7" s="192">
        <v>500000</v>
      </c>
    </row>
    <row r="8" spans="1:13" s="85" customFormat="1" ht="24.95" customHeight="1">
      <c r="A8" s="314"/>
      <c r="B8" s="79" t="s">
        <v>11</v>
      </c>
      <c r="C8" s="183">
        <v>0</v>
      </c>
      <c r="D8" s="193">
        <v>0</v>
      </c>
      <c r="E8" s="193"/>
      <c r="F8" s="185">
        <v>1</v>
      </c>
      <c r="G8" s="47">
        <v>1000000</v>
      </c>
      <c r="H8" s="195"/>
      <c r="I8" s="183">
        <v>0</v>
      </c>
      <c r="J8" s="183">
        <v>0</v>
      </c>
      <c r="K8" s="183"/>
      <c r="L8" s="183">
        <v>1</v>
      </c>
      <c r="M8" s="192">
        <v>1000000</v>
      </c>
    </row>
    <row r="9" spans="1:13" s="85" customFormat="1" ht="24.95" customHeight="1">
      <c r="A9" s="314"/>
      <c r="B9" s="100" t="s">
        <v>13</v>
      </c>
      <c r="C9" s="197">
        <v>0</v>
      </c>
      <c r="D9" s="212">
        <v>0</v>
      </c>
      <c r="E9" s="212"/>
      <c r="F9" s="213">
        <v>1</v>
      </c>
      <c r="G9" s="86">
        <v>0</v>
      </c>
      <c r="H9" s="215"/>
      <c r="I9" s="197">
        <v>0</v>
      </c>
      <c r="J9" s="197">
        <v>0</v>
      </c>
      <c r="K9" s="197"/>
      <c r="L9" s="197">
        <v>1</v>
      </c>
      <c r="M9" s="201">
        <v>0</v>
      </c>
    </row>
    <row r="10" spans="1:13" s="85" customFormat="1" ht="24.95" customHeight="1" thickBot="1">
      <c r="A10" s="312"/>
      <c r="B10" s="256" t="s">
        <v>41</v>
      </c>
      <c r="C10" s="208">
        <f>SUM(C7:C9)</f>
        <v>0</v>
      </c>
      <c r="D10" s="209">
        <f>SUM(D7:D9)</f>
        <v>0</v>
      </c>
      <c r="E10" s="209"/>
      <c r="F10" s="209">
        <f>SUM(F7:F9)</f>
        <v>4</v>
      </c>
      <c r="G10" s="209">
        <f>SUM(G7:G9)</f>
        <v>1500000</v>
      </c>
      <c r="H10" s="209"/>
      <c r="I10" s="209">
        <v>0</v>
      </c>
      <c r="J10" s="210">
        <v>0</v>
      </c>
      <c r="K10" s="210"/>
      <c r="L10" s="208">
        <f>SUM(L7:L9)</f>
        <v>4</v>
      </c>
      <c r="M10" s="211">
        <f>SUM(M7:M9)</f>
        <v>1500000</v>
      </c>
    </row>
    <row r="11" spans="1:13" s="85" customFormat="1" ht="24.95" customHeight="1" thickTop="1">
      <c r="A11" s="313">
        <v>2006</v>
      </c>
      <c r="B11" s="100" t="s">
        <v>13</v>
      </c>
      <c r="C11" s="213">
        <v>0</v>
      </c>
      <c r="D11" s="86">
        <v>0</v>
      </c>
      <c r="E11" s="86"/>
      <c r="F11" s="213">
        <v>1</v>
      </c>
      <c r="G11" s="86">
        <v>55530</v>
      </c>
      <c r="H11" s="86"/>
      <c r="I11" s="214">
        <v>0</v>
      </c>
      <c r="J11" s="214">
        <v>0</v>
      </c>
      <c r="K11" s="204"/>
      <c r="L11" s="197">
        <v>1</v>
      </c>
      <c r="M11" s="201">
        <v>55530</v>
      </c>
    </row>
    <row r="12" spans="1:13" s="85" customFormat="1" ht="24.95" customHeight="1" thickBot="1">
      <c r="A12" s="312"/>
      <c r="B12" s="256" t="s">
        <v>41</v>
      </c>
      <c r="C12" s="208">
        <f>SUM(C11:C11)</f>
        <v>0</v>
      </c>
      <c r="D12" s="209">
        <f>SUM(D11:D11)</f>
        <v>0</v>
      </c>
      <c r="E12" s="209"/>
      <c r="F12" s="209">
        <f>SUM(F11:F11)</f>
        <v>1</v>
      </c>
      <c r="G12" s="209">
        <f>SUM(G11:G11)</f>
        <v>55530</v>
      </c>
      <c r="H12" s="209"/>
      <c r="I12" s="209">
        <f>SUM(I11:I11)</f>
        <v>0</v>
      </c>
      <c r="J12" s="210">
        <f>SUM(J11:J11)</f>
        <v>0</v>
      </c>
      <c r="K12" s="210"/>
      <c r="L12" s="208">
        <f t="shared" ref="L12:M12" si="1">C12+F12+I12</f>
        <v>1</v>
      </c>
      <c r="M12" s="211">
        <f t="shared" si="1"/>
        <v>55530</v>
      </c>
    </row>
    <row r="13" spans="1:13" s="85" customFormat="1" ht="24.95" customHeight="1" thickTop="1">
      <c r="A13" s="313">
        <v>2007</v>
      </c>
      <c r="B13" s="100" t="s">
        <v>13</v>
      </c>
      <c r="C13" s="213">
        <v>0</v>
      </c>
      <c r="D13" s="86">
        <v>0</v>
      </c>
      <c r="E13" s="86"/>
      <c r="F13" s="213">
        <v>1</v>
      </c>
      <c r="G13" s="86">
        <v>87417</v>
      </c>
      <c r="H13" s="86"/>
      <c r="I13" s="214">
        <v>0</v>
      </c>
      <c r="J13" s="214">
        <v>0</v>
      </c>
      <c r="K13" s="204"/>
      <c r="L13" s="197">
        <v>1</v>
      </c>
      <c r="M13" s="201">
        <v>87417</v>
      </c>
    </row>
    <row r="14" spans="1:13" s="85" customFormat="1" ht="24.95" customHeight="1" thickBot="1">
      <c r="A14" s="312"/>
      <c r="B14" s="256" t="s">
        <v>41</v>
      </c>
      <c r="C14" s="208">
        <f>SUM(C13)</f>
        <v>0</v>
      </c>
      <c r="D14" s="209">
        <f>SUM(D13)</f>
        <v>0</v>
      </c>
      <c r="E14" s="209"/>
      <c r="F14" s="209">
        <f>SUM(F13)</f>
        <v>1</v>
      </c>
      <c r="G14" s="209">
        <f>SUM(G13)</f>
        <v>87417</v>
      </c>
      <c r="H14" s="209"/>
      <c r="I14" s="209">
        <f>SUM(I13)</f>
        <v>0</v>
      </c>
      <c r="J14" s="210">
        <f>SUM(J13)</f>
        <v>0</v>
      </c>
      <c r="K14" s="210"/>
      <c r="L14" s="208">
        <f>SUM(L13)</f>
        <v>1</v>
      </c>
      <c r="M14" s="211">
        <f>SUM(M13)</f>
        <v>87417</v>
      </c>
    </row>
    <row r="15" spans="1:13" s="85" customFormat="1" ht="24.95" customHeight="1" thickTop="1">
      <c r="A15" s="313">
        <v>2009</v>
      </c>
      <c r="B15" s="79" t="s">
        <v>3</v>
      </c>
      <c r="C15" s="183">
        <v>0</v>
      </c>
      <c r="D15" s="193">
        <v>0</v>
      </c>
      <c r="E15" s="193"/>
      <c r="F15" s="185">
        <v>1</v>
      </c>
      <c r="G15" s="47">
        <v>3473180.5000049998</v>
      </c>
      <c r="H15" s="195"/>
      <c r="I15" s="183">
        <v>0</v>
      </c>
      <c r="J15" s="183">
        <v>0</v>
      </c>
      <c r="K15" s="183"/>
      <c r="L15" s="183">
        <v>1</v>
      </c>
      <c r="M15" s="192">
        <v>3473180.5000049998</v>
      </c>
    </row>
    <row r="16" spans="1:13" s="85" customFormat="1" ht="24.95" customHeight="1">
      <c r="A16" s="314"/>
      <c r="B16" s="100" t="s">
        <v>13</v>
      </c>
      <c r="C16" s="197">
        <v>0</v>
      </c>
      <c r="D16" s="212">
        <v>0</v>
      </c>
      <c r="E16" s="212"/>
      <c r="F16" s="213">
        <v>4</v>
      </c>
      <c r="G16" s="86">
        <v>16870474</v>
      </c>
      <c r="H16" s="215"/>
      <c r="I16" s="197">
        <v>0</v>
      </c>
      <c r="J16" s="197">
        <v>0</v>
      </c>
      <c r="K16" s="197"/>
      <c r="L16" s="197">
        <v>4</v>
      </c>
      <c r="M16" s="201">
        <v>16870474</v>
      </c>
    </row>
    <row r="17" spans="1:20" s="85" customFormat="1" ht="24.95" customHeight="1" thickBot="1">
      <c r="A17" s="312"/>
      <c r="B17" s="256" t="s">
        <v>41</v>
      </c>
      <c r="C17" s="208">
        <f>SUM(C15:C16)</f>
        <v>0</v>
      </c>
      <c r="D17" s="209">
        <f>SUM(D15:D16)</f>
        <v>0</v>
      </c>
      <c r="E17" s="209"/>
      <c r="F17" s="209">
        <f>SUM(F15:F16)</f>
        <v>5</v>
      </c>
      <c r="G17" s="209">
        <f>SUM(G15:G16)</f>
        <v>20343654.500004999</v>
      </c>
      <c r="H17" s="209"/>
      <c r="I17" s="209">
        <f>SUM(I15:I16)</f>
        <v>0</v>
      </c>
      <c r="J17" s="210">
        <v>0</v>
      </c>
      <c r="K17" s="210"/>
      <c r="L17" s="208">
        <f>SUM(L15:L16)</f>
        <v>5</v>
      </c>
      <c r="M17" s="211">
        <f>SUM(M15:M16)</f>
        <v>20343654.500004999</v>
      </c>
    </row>
    <row r="18" spans="1:20" s="85" customFormat="1" ht="11.25" customHeight="1" thickTop="1">
      <c r="A18" s="255"/>
      <c r="B18" s="255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</row>
    <row r="19" spans="1:20" s="85" customFormat="1" ht="15.75" customHeight="1">
      <c r="A19" s="293" t="s">
        <v>105</v>
      </c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57"/>
      <c r="M19" s="257"/>
    </row>
    <row r="20" spans="1:20" s="85" customFormat="1" ht="6" customHeight="1">
      <c r="A20" s="241"/>
      <c r="B20" s="241"/>
      <c r="C20" s="241"/>
      <c r="D20" s="241"/>
      <c r="E20" s="241"/>
      <c r="F20" s="241"/>
      <c r="G20" s="241"/>
      <c r="H20" s="241"/>
      <c r="I20" s="241"/>
      <c r="J20" s="241"/>
      <c r="K20" s="241"/>
      <c r="L20" s="257"/>
      <c r="M20" s="257"/>
    </row>
    <row r="21" spans="1:20" s="85" customFormat="1" ht="15" customHeight="1">
      <c r="A21" s="261" t="s">
        <v>104</v>
      </c>
      <c r="B21" s="261"/>
      <c r="C21" s="261"/>
      <c r="D21" s="261"/>
      <c r="E21" s="261"/>
      <c r="F21" s="261"/>
      <c r="G21" s="261"/>
      <c r="H21" s="236"/>
      <c r="I21" s="84"/>
      <c r="J21" s="196"/>
      <c r="K21" s="196"/>
      <c r="L21" s="196"/>
      <c r="M21" s="196"/>
    </row>
    <row r="22" spans="1:20" ht="4.5" customHeight="1">
      <c r="A22" s="201"/>
      <c r="B22" s="261"/>
      <c r="C22" s="261"/>
      <c r="D22" s="261"/>
      <c r="E22" s="261"/>
      <c r="F22" s="261"/>
      <c r="G22" s="261"/>
      <c r="H22" s="261"/>
      <c r="I22" s="261"/>
      <c r="J22" s="196"/>
      <c r="K22" s="196"/>
      <c r="L22" s="196"/>
      <c r="M22" s="196"/>
    </row>
    <row r="23" spans="1:20" ht="14.25" customHeight="1">
      <c r="A23" s="241"/>
      <c r="B23" s="261"/>
      <c r="C23" s="261"/>
      <c r="D23" s="261"/>
      <c r="E23" s="261"/>
      <c r="F23" s="261"/>
      <c r="G23" s="236"/>
      <c r="H23" s="236"/>
      <c r="I23" s="236"/>
      <c r="J23" s="85"/>
      <c r="K23" s="85"/>
      <c r="L23" s="85"/>
      <c r="M23" s="85"/>
    </row>
    <row r="24" spans="1:20" ht="18.75" customHeight="1">
      <c r="A24" s="262" t="s">
        <v>51</v>
      </c>
      <c r="B24" s="262"/>
      <c r="C24" s="262"/>
      <c r="D24" s="262"/>
      <c r="E24" s="237"/>
      <c r="F24" s="237"/>
      <c r="G24" s="237"/>
      <c r="H24" s="237"/>
      <c r="I24" s="237"/>
      <c r="J24" s="237"/>
      <c r="K24" s="237"/>
      <c r="L24" s="237"/>
      <c r="M24" s="227">
        <v>100</v>
      </c>
    </row>
    <row r="28" spans="1:20"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</row>
  </sheetData>
  <mergeCells count="20">
    <mergeCell ref="L3:M3"/>
    <mergeCell ref="A1:M1"/>
    <mergeCell ref="A2:C2"/>
    <mergeCell ref="J2:M2"/>
    <mergeCell ref="A3:A4"/>
    <mergeCell ref="B3:B4"/>
    <mergeCell ref="C3:D3"/>
    <mergeCell ref="F3:G3"/>
    <mergeCell ref="I3:J3"/>
    <mergeCell ref="J28:T28"/>
    <mergeCell ref="A19:K19"/>
    <mergeCell ref="A5:A6"/>
    <mergeCell ref="A7:A10"/>
    <mergeCell ref="A11:A12"/>
    <mergeCell ref="A13:A14"/>
    <mergeCell ref="A15:A17"/>
    <mergeCell ref="B23:F23"/>
    <mergeCell ref="A24:D24"/>
    <mergeCell ref="A21:G21"/>
    <mergeCell ref="B22:I22"/>
  </mergeCells>
  <printOptions horizontalCentered="1"/>
  <pageMargins left="0.70866141732283472" right="0.70866141732283472" top="0.74803149606299213" bottom="0.35433070866141736" header="0.31496062992125984" footer="0.31496062992125984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W175"/>
  <sheetViews>
    <sheetView rightToLeft="1" tabSelected="1" view="pageBreakPreview" topLeftCell="A148" zoomScaleSheetLayoutView="100" workbookViewId="0">
      <selection activeCell="M150" sqref="M150"/>
    </sheetView>
  </sheetViews>
  <sheetFormatPr defaultRowHeight="12.75"/>
  <cols>
    <col min="1" max="1" width="12.7109375" style="84" customWidth="1"/>
    <col min="2" max="2" width="10.28515625" style="84" customWidth="1"/>
    <col min="3" max="3" width="17.28515625" style="84" customWidth="1"/>
    <col min="4" max="4" width="0.7109375" style="84" customWidth="1"/>
    <col min="5" max="5" width="12.5703125" style="84" customWidth="1"/>
    <col min="6" max="6" width="18" style="84" customWidth="1"/>
    <col min="7" max="7" width="0.5703125" style="84" customWidth="1"/>
    <col min="8" max="8" width="11.7109375" style="84" customWidth="1"/>
    <col min="9" max="9" width="12.7109375" style="84" customWidth="1"/>
    <col min="10" max="10" width="0.7109375" style="84" customWidth="1"/>
    <col min="11" max="11" width="12.7109375" style="84" customWidth="1"/>
    <col min="12" max="12" width="16.7109375" style="84" customWidth="1"/>
    <col min="13" max="16384" width="9.140625" style="84"/>
  </cols>
  <sheetData>
    <row r="1" spans="1:12" ht="32.25" customHeight="1">
      <c r="A1" s="284" t="s">
        <v>112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</row>
    <row r="2" spans="1:12" ht="16.5" thickBot="1">
      <c r="A2" s="80" t="s">
        <v>96</v>
      </c>
      <c r="B2" s="81"/>
      <c r="C2" s="81"/>
      <c r="D2" s="81"/>
      <c r="E2" s="81"/>
      <c r="F2" s="81"/>
      <c r="G2" s="81"/>
      <c r="H2" s="81"/>
      <c r="I2" s="297"/>
      <c r="J2" s="297"/>
      <c r="K2" s="297"/>
      <c r="L2" s="297"/>
    </row>
    <row r="3" spans="1:12" ht="24.75" customHeight="1" thickTop="1">
      <c r="A3" s="295" t="s">
        <v>14</v>
      </c>
      <c r="B3" s="294" t="s">
        <v>82</v>
      </c>
      <c r="C3" s="294"/>
      <c r="D3" s="180"/>
      <c r="E3" s="294" t="s">
        <v>83</v>
      </c>
      <c r="F3" s="294"/>
      <c r="G3" s="180"/>
      <c r="H3" s="294" t="s">
        <v>81</v>
      </c>
      <c r="I3" s="294"/>
      <c r="J3" s="180"/>
      <c r="K3" s="294" t="s">
        <v>0</v>
      </c>
      <c r="L3" s="294"/>
    </row>
    <row r="4" spans="1:12" ht="18.75" customHeight="1">
      <c r="A4" s="296"/>
      <c r="B4" s="97" t="s">
        <v>86</v>
      </c>
      <c r="C4" s="97" t="s">
        <v>120</v>
      </c>
      <c r="D4" s="181"/>
      <c r="E4" s="97" t="s">
        <v>86</v>
      </c>
      <c r="F4" s="97" t="s">
        <v>120</v>
      </c>
      <c r="G4" s="181"/>
      <c r="H4" s="97" t="s">
        <v>86</v>
      </c>
      <c r="I4" s="97" t="s">
        <v>120</v>
      </c>
      <c r="J4" s="181"/>
      <c r="K4" s="97" t="s">
        <v>86</v>
      </c>
      <c r="L4" s="97" t="s">
        <v>120</v>
      </c>
    </row>
    <row r="5" spans="1:12" ht="21.95" customHeight="1">
      <c r="A5" s="78" t="s">
        <v>15</v>
      </c>
      <c r="B5" s="183">
        <v>0</v>
      </c>
      <c r="C5" s="192">
        <v>0</v>
      </c>
      <c r="D5" s="192"/>
      <c r="E5" s="183">
        <v>1</v>
      </c>
      <c r="F5" s="192">
        <v>930028</v>
      </c>
      <c r="G5" s="192"/>
      <c r="H5" s="183">
        <v>0</v>
      </c>
      <c r="I5" s="192">
        <v>0</v>
      </c>
      <c r="J5" s="192"/>
      <c r="K5" s="183">
        <f>B5+E5+H5</f>
        <v>1</v>
      </c>
      <c r="L5" s="192">
        <f>C5+F5+I5</f>
        <v>930028</v>
      </c>
    </row>
    <row r="6" spans="1:12" ht="21.95" customHeight="1">
      <c r="A6" s="79" t="s">
        <v>1</v>
      </c>
      <c r="B6" s="250"/>
      <c r="C6" s="251"/>
      <c r="D6" s="251"/>
      <c r="E6" s="250"/>
      <c r="F6" s="251"/>
      <c r="G6" s="251"/>
      <c r="H6" s="253"/>
      <c r="I6" s="251"/>
      <c r="J6" s="251"/>
      <c r="K6" s="251"/>
      <c r="L6" s="251"/>
    </row>
    <row r="7" spans="1:12" ht="21.95" customHeight="1">
      <c r="A7" s="79" t="s">
        <v>2</v>
      </c>
      <c r="B7" s="183">
        <v>16</v>
      </c>
      <c r="C7" s="194">
        <v>13644100</v>
      </c>
      <c r="D7" s="194"/>
      <c r="E7" s="183">
        <v>4</v>
      </c>
      <c r="F7" s="194">
        <v>759668</v>
      </c>
      <c r="G7" s="194"/>
      <c r="H7" s="188">
        <v>0</v>
      </c>
      <c r="I7" s="194">
        <v>0</v>
      </c>
      <c r="J7" s="194"/>
      <c r="K7" s="183">
        <f t="shared" ref="K7:K20" si="0">B7+E7+H7</f>
        <v>20</v>
      </c>
      <c r="L7" s="192">
        <f t="shared" ref="L7:L20" si="1">C7+F7+I7</f>
        <v>14403768</v>
      </c>
    </row>
    <row r="8" spans="1:12" ht="21.95" customHeight="1">
      <c r="A8" s="79" t="s">
        <v>30</v>
      </c>
      <c r="B8" s="183">
        <v>0</v>
      </c>
      <c r="C8" s="194">
        <v>0</v>
      </c>
      <c r="D8" s="194"/>
      <c r="E8" s="183">
        <v>1</v>
      </c>
      <c r="F8" s="194">
        <v>558880000.00095904</v>
      </c>
      <c r="G8" s="194"/>
      <c r="H8" s="188">
        <v>0</v>
      </c>
      <c r="I8" s="194">
        <v>0</v>
      </c>
      <c r="J8" s="194"/>
      <c r="K8" s="183">
        <f t="shared" si="0"/>
        <v>1</v>
      </c>
      <c r="L8" s="192">
        <f t="shared" si="1"/>
        <v>558880000.00095904</v>
      </c>
    </row>
    <row r="9" spans="1:12" ht="21.95" customHeight="1">
      <c r="A9" s="79" t="s">
        <v>3</v>
      </c>
      <c r="B9" s="183">
        <v>0</v>
      </c>
      <c r="C9" s="183">
        <v>0</v>
      </c>
      <c r="D9" s="183"/>
      <c r="E9" s="183">
        <v>2</v>
      </c>
      <c r="F9" s="194">
        <v>52176</v>
      </c>
      <c r="G9" s="194"/>
      <c r="H9" s="183">
        <v>0</v>
      </c>
      <c r="I9" s="192">
        <v>0</v>
      </c>
      <c r="J9" s="192"/>
      <c r="K9" s="183">
        <f t="shared" si="0"/>
        <v>2</v>
      </c>
      <c r="L9" s="192">
        <f t="shared" si="1"/>
        <v>52176</v>
      </c>
    </row>
    <row r="10" spans="1:12" ht="21.95" customHeight="1">
      <c r="A10" s="79" t="s">
        <v>4</v>
      </c>
      <c r="B10" s="246"/>
      <c r="C10" s="247"/>
      <c r="D10" s="247"/>
      <c r="E10" s="246"/>
      <c r="F10" s="246"/>
      <c r="G10" s="246"/>
      <c r="H10" s="246"/>
      <c r="I10" s="248"/>
      <c r="J10" s="248"/>
      <c r="K10" s="251"/>
      <c r="L10" s="251"/>
    </row>
    <row r="11" spans="1:12" ht="21.95" customHeight="1">
      <c r="A11" s="79" t="s">
        <v>5</v>
      </c>
      <c r="B11" s="183">
        <v>0</v>
      </c>
      <c r="C11" s="193">
        <v>0</v>
      </c>
      <c r="D11" s="194"/>
      <c r="E11" s="183">
        <v>1</v>
      </c>
      <c r="F11" s="183">
        <v>0</v>
      </c>
      <c r="G11" s="183"/>
      <c r="H11" s="183">
        <v>0</v>
      </c>
      <c r="I11" s="192">
        <v>0</v>
      </c>
      <c r="J11" s="192"/>
      <c r="K11" s="183">
        <f t="shared" si="0"/>
        <v>1</v>
      </c>
      <c r="L11" s="192">
        <f t="shared" si="1"/>
        <v>0</v>
      </c>
    </row>
    <row r="12" spans="1:12" ht="21.95" customHeight="1">
      <c r="A12" s="79" t="s">
        <v>6</v>
      </c>
      <c r="B12" s="183">
        <v>0</v>
      </c>
      <c r="C12" s="183">
        <v>0</v>
      </c>
      <c r="D12" s="183"/>
      <c r="E12" s="182">
        <v>1</v>
      </c>
      <c r="F12" s="193">
        <v>249999.99999899999</v>
      </c>
      <c r="G12" s="194"/>
      <c r="H12" s="183">
        <v>0</v>
      </c>
      <c r="I12" s="192">
        <v>0</v>
      </c>
      <c r="J12" s="192"/>
      <c r="K12" s="183">
        <f t="shared" si="0"/>
        <v>1</v>
      </c>
      <c r="L12" s="192">
        <f t="shared" si="1"/>
        <v>249999.99999899999</v>
      </c>
    </row>
    <row r="13" spans="1:12" ht="21.95" customHeight="1">
      <c r="A13" s="79" t="s">
        <v>7</v>
      </c>
      <c r="B13" s="246"/>
      <c r="C13" s="247"/>
      <c r="D13" s="247"/>
      <c r="E13" s="246"/>
      <c r="F13" s="247"/>
      <c r="G13" s="247"/>
      <c r="H13" s="249"/>
      <c r="I13" s="247"/>
      <c r="J13" s="247"/>
      <c r="K13" s="251"/>
      <c r="L13" s="251"/>
    </row>
    <row r="14" spans="1:12" ht="21.95" customHeight="1">
      <c r="A14" s="79" t="s">
        <v>8</v>
      </c>
      <c r="B14" s="183">
        <v>0</v>
      </c>
      <c r="C14" s="194">
        <v>0</v>
      </c>
      <c r="D14" s="194"/>
      <c r="E14" s="183">
        <v>1</v>
      </c>
      <c r="F14" s="194">
        <v>3000000</v>
      </c>
      <c r="G14" s="194"/>
      <c r="H14" s="188">
        <v>0</v>
      </c>
      <c r="I14" s="194">
        <v>0</v>
      </c>
      <c r="J14" s="194"/>
      <c r="K14" s="183">
        <f t="shared" si="0"/>
        <v>1</v>
      </c>
      <c r="L14" s="192">
        <f t="shared" si="1"/>
        <v>3000000</v>
      </c>
    </row>
    <row r="15" spans="1:12" ht="21.95" customHeight="1">
      <c r="A15" s="79" t="s">
        <v>9</v>
      </c>
      <c r="B15" s="184">
        <v>0</v>
      </c>
      <c r="C15" s="195">
        <v>0</v>
      </c>
      <c r="D15" s="195"/>
      <c r="E15" s="184">
        <v>2</v>
      </c>
      <c r="F15" s="195">
        <v>335000</v>
      </c>
      <c r="G15" s="195"/>
      <c r="H15" s="183">
        <v>0</v>
      </c>
      <c r="I15" s="192">
        <v>0</v>
      </c>
      <c r="J15" s="192"/>
      <c r="K15" s="183">
        <f t="shared" si="0"/>
        <v>2</v>
      </c>
      <c r="L15" s="192">
        <f t="shared" si="1"/>
        <v>335000</v>
      </c>
    </row>
    <row r="16" spans="1:12" ht="21.95" customHeight="1">
      <c r="A16" s="79" t="s">
        <v>10</v>
      </c>
      <c r="B16" s="183">
        <v>0</v>
      </c>
      <c r="C16" s="183">
        <v>0</v>
      </c>
      <c r="D16" s="183"/>
      <c r="E16" s="185">
        <v>2</v>
      </c>
      <c r="F16" s="47">
        <v>1498985.0001000001</v>
      </c>
      <c r="G16" s="195"/>
      <c r="H16" s="183">
        <v>0</v>
      </c>
      <c r="I16" s="192">
        <v>0</v>
      </c>
      <c r="J16" s="192"/>
      <c r="K16" s="183">
        <f t="shared" si="0"/>
        <v>2</v>
      </c>
      <c r="L16" s="192">
        <f t="shared" si="1"/>
        <v>1498985.0001000001</v>
      </c>
    </row>
    <row r="17" spans="1:23" ht="21.95" customHeight="1">
      <c r="A17" s="79" t="s">
        <v>11</v>
      </c>
      <c r="B17" s="246"/>
      <c r="C17" s="246"/>
      <c r="D17" s="246"/>
      <c r="E17" s="250"/>
      <c r="F17" s="251"/>
      <c r="G17" s="247"/>
      <c r="H17" s="246"/>
      <c r="I17" s="248"/>
      <c r="J17" s="248"/>
      <c r="K17" s="251"/>
      <c r="L17" s="251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</row>
    <row r="18" spans="1:23" ht="21.95" customHeight="1">
      <c r="A18" s="79" t="s">
        <v>12</v>
      </c>
      <c r="B18" s="183">
        <v>0</v>
      </c>
      <c r="C18" s="183">
        <v>0</v>
      </c>
      <c r="D18" s="183"/>
      <c r="E18" s="185">
        <v>18</v>
      </c>
      <c r="F18" s="47">
        <v>1147789</v>
      </c>
      <c r="G18" s="195"/>
      <c r="H18" s="183">
        <v>0</v>
      </c>
      <c r="I18" s="192">
        <v>0</v>
      </c>
      <c r="J18" s="192"/>
      <c r="K18" s="183">
        <f t="shared" si="0"/>
        <v>18</v>
      </c>
      <c r="L18" s="192">
        <f t="shared" si="1"/>
        <v>1147789</v>
      </c>
    </row>
    <row r="19" spans="1:23" ht="21.95" customHeight="1" thickBot="1">
      <c r="A19" s="100" t="s">
        <v>13</v>
      </c>
      <c r="B19" s="185">
        <v>1</v>
      </c>
      <c r="C19" s="47">
        <v>504855.00001000002</v>
      </c>
      <c r="D19" s="47"/>
      <c r="E19" s="185">
        <v>61</v>
      </c>
      <c r="F19" s="47">
        <v>13709238.500094002</v>
      </c>
      <c r="G19" s="47"/>
      <c r="H19" s="189">
        <v>0</v>
      </c>
      <c r="I19" s="47">
        <v>0</v>
      </c>
      <c r="J19" s="215"/>
      <c r="K19" s="197">
        <f t="shared" si="0"/>
        <v>62</v>
      </c>
      <c r="L19" s="201">
        <f t="shared" si="1"/>
        <v>14214093.500104003</v>
      </c>
    </row>
    <row r="20" spans="1:23" ht="21.95" customHeight="1" thickTop="1" thickBot="1">
      <c r="A20" s="173" t="s">
        <v>41</v>
      </c>
      <c r="B20" s="186">
        <f t="shared" ref="B20:I20" si="2">SUM(B5:B19)</f>
        <v>17</v>
      </c>
      <c r="C20" s="190">
        <f t="shared" si="2"/>
        <v>14148955.000010001</v>
      </c>
      <c r="D20" s="190"/>
      <c r="E20" s="190">
        <f t="shared" si="2"/>
        <v>94</v>
      </c>
      <c r="F20" s="190">
        <f>SUM(F5:F19)</f>
        <v>580562884.50115216</v>
      </c>
      <c r="G20" s="190"/>
      <c r="H20" s="190">
        <f t="shared" si="2"/>
        <v>0</v>
      </c>
      <c r="I20" s="190">
        <f t="shared" si="2"/>
        <v>0</v>
      </c>
      <c r="J20" s="190"/>
      <c r="K20" s="190">
        <f t="shared" si="0"/>
        <v>111</v>
      </c>
      <c r="L20" s="202">
        <f t="shared" si="1"/>
        <v>594711839.50116217</v>
      </c>
    </row>
    <row r="21" spans="1:23" ht="18.75" customHeight="1" thickTop="1">
      <c r="A21" s="316" t="s">
        <v>105</v>
      </c>
      <c r="B21" s="316"/>
      <c r="C21" s="316"/>
      <c r="D21" s="316"/>
      <c r="E21" s="316"/>
      <c r="F21" s="316"/>
      <c r="G21" s="234"/>
      <c r="H21" s="234"/>
      <c r="I21" s="234"/>
      <c r="J21" s="234"/>
      <c r="K21" s="234"/>
      <c r="L21" s="234"/>
    </row>
    <row r="22" spans="1:23" ht="15.75" customHeight="1">
      <c r="A22" s="293" t="s">
        <v>84</v>
      </c>
      <c r="B22" s="293"/>
      <c r="C22" s="293"/>
      <c r="D22" s="293"/>
      <c r="E22" s="293"/>
      <c r="F22" s="293"/>
      <c r="G22" s="293"/>
      <c r="H22" s="293"/>
      <c r="I22" s="196"/>
      <c r="J22" s="196"/>
      <c r="K22" s="196"/>
      <c r="L22" s="196"/>
    </row>
    <row r="23" spans="1:23" ht="17.25" customHeight="1">
      <c r="A23" s="261" t="s">
        <v>104</v>
      </c>
      <c r="B23" s="261"/>
      <c r="C23" s="261"/>
      <c r="D23" s="261"/>
      <c r="E23" s="261"/>
      <c r="F23" s="261"/>
      <c r="G23" s="261"/>
      <c r="H23" s="261"/>
      <c r="I23" s="1"/>
      <c r="J23" s="1"/>
      <c r="K23" s="1"/>
      <c r="L23" s="1"/>
    </row>
    <row r="24" spans="1:23" ht="9" customHeight="1">
      <c r="A24" s="236"/>
      <c r="B24" s="236"/>
      <c r="C24" s="236"/>
      <c r="D24" s="236"/>
      <c r="E24" s="236"/>
      <c r="F24" s="236"/>
      <c r="G24" s="236"/>
      <c r="H24" s="236"/>
      <c r="I24" s="1"/>
      <c r="J24" s="1"/>
      <c r="K24" s="1"/>
      <c r="L24" s="1"/>
    </row>
    <row r="25" spans="1:23" ht="15" customHeight="1">
      <c r="A25" s="262" t="s">
        <v>51</v>
      </c>
      <c r="B25" s="262"/>
      <c r="C25" s="262"/>
      <c r="D25" s="262"/>
      <c r="E25" s="262"/>
      <c r="F25" s="172"/>
      <c r="G25" s="178"/>
      <c r="H25" s="172"/>
      <c r="I25" s="172">
        <v>101</v>
      </c>
      <c r="J25" s="178"/>
      <c r="K25" s="172"/>
      <c r="L25" s="172"/>
    </row>
    <row r="26" spans="1:23" ht="33.75" customHeight="1">
      <c r="A26" s="284" t="s">
        <v>113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</row>
    <row r="27" spans="1:23" ht="16.5" customHeight="1" thickBot="1">
      <c r="A27" s="315" t="s">
        <v>121</v>
      </c>
      <c r="B27" s="315"/>
      <c r="C27" s="81"/>
      <c r="D27" s="81"/>
      <c r="E27" s="81"/>
      <c r="F27" s="81"/>
      <c r="G27" s="81"/>
      <c r="H27" s="81"/>
      <c r="I27" s="297"/>
      <c r="J27" s="297"/>
      <c r="K27" s="297"/>
      <c r="L27" s="297"/>
    </row>
    <row r="28" spans="1:23" ht="21" customHeight="1" thickTop="1">
      <c r="A28" s="295" t="s">
        <v>14</v>
      </c>
      <c r="B28" s="294" t="s">
        <v>82</v>
      </c>
      <c r="C28" s="294"/>
      <c r="D28" s="180"/>
      <c r="E28" s="294" t="s">
        <v>83</v>
      </c>
      <c r="F28" s="294"/>
      <c r="G28" s="180"/>
      <c r="H28" s="294" t="s">
        <v>81</v>
      </c>
      <c r="I28" s="294"/>
      <c r="J28" s="180"/>
      <c r="K28" s="294" t="s">
        <v>0</v>
      </c>
      <c r="L28" s="294"/>
    </row>
    <row r="29" spans="1:23" ht="21" customHeight="1">
      <c r="A29" s="296"/>
      <c r="B29" s="97" t="s">
        <v>86</v>
      </c>
      <c r="C29" s="97" t="s">
        <v>120</v>
      </c>
      <c r="D29" s="181"/>
      <c r="E29" s="97" t="s">
        <v>86</v>
      </c>
      <c r="F29" s="97" t="s">
        <v>120</v>
      </c>
      <c r="G29" s="181"/>
      <c r="H29" s="97" t="s">
        <v>86</v>
      </c>
      <c r="I29" s="97" t="s">
        <v>120</v>
      </c>
      <c r="J29" s="181"/>
      <c r="K29" s="97" t="s">
        <v>86</v>
      </c>
      <c r="L29" s="97" t="s">
        <v>120</v>
      </c>
    </row>
    <row r="30" spans="1:23" ht="21.95" customHeight="1">
      <c r="A30" s="78" t="s">
        <v>15</v>
      </c>
      <c r="B30" s="183">
        <v>0</v>
      </c>
      <c r="C30" s="192">
        <v>0</v>
      </c>
      <c r="D30" s="192"/>
      <c r="E30" s="183">
        <v>3</v>
      </c>
      <c r="F30" s="192">
        <v>64557774</v>
      </c>
      <c r="G30" s="192"/>
      <c r="H30" s="183">
        <v>0</v>
      </c>
      <c r="I30" s="192">
        <v>0</v>
      </c>
      <c r="J30" s="192"/>
      <c r="K30" s="183">
        <f>B30+E30+H30</f>
        <v>3</v>
      </c>
      <c r="L30" s="192">
        <f>C30+F30+I30</f>
        <v>64557774</v>
      </c>
    </row>
    <row r="31" spans="1:23" ht="21.95" customHeight="1">
      <c r="A31" s="79" t="s">
        <v>1</v>
      </c>
      <c r="B31" s="250"/>
      <c r="C31" s="251"/>
      <c r="D31" s="251"/>
      <c r="E31" s="250"/>
      <c r="F31" s="251"/>
      <c r="G31" s="251"/>
      <c r="H31" s="253"/>
      <c r="I31" s="251"/>
      <c r="J31" s="251"/>
      <c r="K31" s="251"/>
      <c r="L31" s="251"/>
    </row>
    <row r="32" spans="1:23" ht="21.95" customHeight="1">
      <c r="A32" s="79" t="s">
        <v>2</v>
      </c>
      <c r="B32" s="183">
        <v>2</v>
      </c>
      <c r="C32" s="194">
        <v>73701368.000008002</v>
      </c>
      <c r="D32" s="194"/>
      <c r="E32" s="183">
        <v>6</v>
      </c>
      <c r="F32" s="194">
        <v>1759046</v>
      </c>
      <c r="G32" s="194"/>
      <c r="H32" s="188">
        <v>0</v>
      </c>
      <c r="I32" s="194">
        <v>0</v>
      </c>
      <c r="J32" s="194"/>
      <c r="K32" s="183">
        <f t="shared" ref="K32:K45" si="3">B32+E32+H32</f>
        <v>8</v>
      </c>
      <c r="L32" s="192">
        <f t="shared" ref="L32:L45" si="4">C32+F32+I32</f>
        <v>75460414.000008002</v>
      </c>
    </row>
    <row r="33" spans="1:13" ht="21.95" customHeight="1">
      <c r="A33" s="79" t="s">
        <v>30</v>
      </c>
      <c r="B33" s="246"/>
      <c r="C33" s="247"/>
      <c r="D33" s="247"/>
      <c r="E33" s="246"/>
      <c r="F33" s="247"/>
      <c r="G33" s="247"/>
      <c r="H33" s="249"/>
      <c r="I33" s="247"/>
      <c r="J33" s="247"/>
      <c r="K33" s="247"/>
      <c r="L33" s="247"/>
      <c r="M33" s="254"/>
    </row>
    <row r="34" spans="1:13" ht="21.95" customHeight="1">
      <c r="A34" s="79" t="s">
        <v>3</v>
      </c>
      <c r="B34" s="183">
        <v>0</v>
      </c>
      <c r="C34" s="183">
        <v>0</v>
      </c>
      <c r="D34" s="183"/>
      <c r="E34" s="183">
        <v>6</v>
      </c>
      <c r="F34" s="194">
        <v>2637529</v>
      </c>
      <c r="G34" s="194"/>
      <c r="H34" s="183">
        <v>0</v>
      </c>
      <c r="I34" s="192">
        <v>0</v>
      </c>
      <c r="J34" s="192"/>
      <c r="K34" s="183">
        <f t="shared" si="3"/>
        <v>6</v>
      </c>
      <c r="L34" s="192">
        <f t="shared" si="4"/>
        <v>2637529</v>
      </c>
    </row>
    <row r="35" spans="1:13" ht="21.95" customHeight="1">
      <c r="A35" s="79" t="s">
        <v>4</v>
      </c>
      <c r="B35" s="183">
        <v>0</v>
      </c>
      <c r="C35" s="194">
        <v>0</v>
      </c>
      <c r="D35" s="194"/>
      <c r="E35" s="183">
        <v>4</v>
      </c>
      <c r="F35" s="192">
        <v>885147</v>
      </c>
      <c r="G35" s="183"/>
      <c r="H35" s="183">
        <v>0</v>
      </c>
      <c r="I35" s="192">
        <v>0</v>
      </c>
      <c r="J35" s="192"/>
      <c r="K35" s="183">
        <f t="shared" si="3"/>
        <v>4</v>
      </c>
      <c r="L35" s="192">
        <f t="shared" si="4"/>
        <v>885147</v>
      </c>
    </row>
    <row r="36" spans="1:13" ht="21.95" customHeight="1">
      <c r="A36" s="79" t="s">
        <v>5</v>
      </c>
      <c r="B36" s="183">
        <v>0</v>
      </c>
      <c r="C36" s="193">
        <v>0</v>
      </c>
      <c r="D36" s="194"/>
      <c r="E36" s="183">
        <v>2</v>
      </c>
      <c r="F36" s="192">
        <v>1196279.5</v>
      </c>
      <c r="G36" s="183"/>
      <c r="H36" s="183">
        <v>0</v>
      </c>
      <c r="I36" s="192">
        <v>0</v>
      </c>
      <c r="J36" s="192"/>
      <c r="K36" s="183">
        <f t="shared" si="3"/>
        <v>2</v>
      </c>
      <c r="L36" s="192">
        <f t="shared" si="4"/>
        <v>1196279.5</v>
      </c>
    </row>
    <row r="37" spans="1:13" ht="21.95" customHeight="1">
      <c r="A37" s="79" t="s">
        <v>6</v>
      </c>
      <c r="B37" s="183">
        <v>0</v>
      </c>
      <c r="C37" s="183">
        <v>0</v>
      </c>
      <c r="D37" s="183"/>
      <c r="E37" s="182">
        <v>2</v>
      </c>
      <c r="F37" s="193">
        <v>1058865</v>
      </c>
      <c r="G37" s="194"/>
      <c r="H37" s="183">
        <v>0</v>
      </c>
      <c r="I37" s="192">
        <v>0</v>
      </c>
      <c r="J37" s="192"/>
      <c r="K37" s="183">
        <f t="shared" si="3"/>
        <v>2</v>
      </c>
      <c r="L37" s="192">
        <f t="shared" si="4"/>
        <v>1058865</v>
      </c>
    </row>
    <row r="38" spans="1:13" ht="21.95" customHeight="1">
      <c r="A38" s="79" t="s">
        <v>7</v>
      </c>
      <c r="B38" s="246"/>
      <c r="C38" s="247"/>
      <c r="D38" s="247"/>
      <c r="E38" s="246"/>
      <c r="F38" s="247"/>
      <c r="G38" s="247"/>
      <c r="H38" s="249"/>
      <c r="I38" s="247"/>
      <c r="J38" s="247"/>
      <c r="K38" s="247"/>
      <c r="L38" s="247"/>
    </row>
    <row r="39" spans="1:13" ht="21.95" customHeight="1">
      <c r="A39" s="79" t="s">
        <v>8</v>
      </c>
      <c r="B39" s="246"/>
      <c r="C39" s="247"/>
      <c r="D39" s="247"/>
      <c r="E39" s="246"/>
      <c r="F39" s="247"/>
      <c r="G39" s="247"/>
      <c r="H39" s="249"/>
      <c r="I39" s="247"/>
      <c r="J39" s="247"/>
      <c r="K39" s="247"/>
      <c r="L39" s="247"/>
    </row>
    <row r="40" spans="1:13" ht="21.95" customHeight="1">
      <c r="A40" s="79" t="s">
        <v>9</v>
      </c>
      <c r="B40" s="184">
        <v>1</v>
      </c>
      <c r="C40" s="195">
        <v>3518775.9999990002</v>
      </c>
      <c r="D40" s="195"/>
      <c r="E40" s="184">
        <v>0</v>
      </c>
      <c r="F40" s="195">
        <v>0</v>
      </c>
      <c r="G40" s="195"/>
      <c r="H40" s="183">
        <v>0</v>
      </c>
      <c r="I40" s="192">
        <v>0</v>
      </c>
      <c r="J40" s="192"/>
      <c r="K40" s="183">
        <f t="shared" si="3"/>
        <v>1</v>
      </c>
      <c r="L40" s="192">
        <f t="shared" si="4"/>
        <v>3518775.9999990002</v>
      </c>
    </row>
    <row r="41" spans="1:13" ht="21.95" customHeight="1">
      <c r="A41" s="79" t="s">
        <v>10</v>
      </c>
      <c r="B41" s="183">
        <v>0</v>
      </c>
      <c r="C41" s="183">
        <v>0</v>
      </c>
      <c r="D41" s="183"/>
      <c r="E41" s="185">
        <v>1</v>
      </c>
      <c r="F41" s="47">
        <v>2801823.000002</v>
      </c>
      <c r="G41" s="195"/>
      <c r="H41" s="183">
        <v>0</v>
      </c>
      <c r="I41" s="192">
        <v>0</v>
      </c>
      <c r="J41" s="192"/>
      <c r="K41" s="183">
        <f t="shared" si="3"/>
        <v>1</v>
      </c>
      <c r="L41" s="192">
        <f t="shared" si="4"/>
        <v>2801823.000002</v>
      </c>
    </row>
    <row r="42" spans="1:13" ht="21.95" customHeight="1">
      <c r="A42" s="79" t="s">
        <v>11</v>
      </c>
      <c r="B42" s="183">
        <v>0</v>
      </c>
      <c r="C42" s="183">
        <v>0</v>
      </c>
      <c r="D42" s="183"/>
      <c r="E42" s="185">
        <v>46</v>
      </c>
      <c r="F42" s="47">
        <v>13338333.000006001</v>
      </c>
      <c r="G42" s="195"/>
      <c r="H42" s="183">
        <v>23</v>
      </c>
      <c r="I42" s="192">
        <v>61487474.000027001</v>
      </c>
      <c r="J42" s="192"/>
      <c r="K42" s="183">
        <f t="shared" si="3"/>
        <v>69</v>
      </c>
      <c r="L42" s="192">
        <f t="shared" si="4"/>
        <v>74825807.000033006</v>
      </c>
    </row>
    <row r="43" spans="1:13" ht="21.95" customHeight="1">
      <c r="A43" s="79" t="s">
        <v>12</v>
      </c>
      <c r="B43" s="183">
        <v>1</v>
      </c>
      <c r="C43" s="183">
        <v>0</v>
      </c>
      <c r="D43" s="183"/>
      <c r="E43" s="185">
        <v>2</v>
      </c>
      <c r="F43" s="47">
        <v>26296426.000344001</v>
      </c>
      <c r="G43" s="195"/>
      <c r="H43" s="183">
        <v>0</v>
      </c>
      <c r="I43" s="192">
        <v>0</v>
      </c>
      <c r="J43" s="192"/>
      <c r="K43" s="183">
        <f t="shared" si="3"/>
        <v>3</v>
      </c>
      <c r="L43" s="192">
        <f t="shared" si="4"/>
        <v>26296426.000344001</v>
      </c>
    </row>
    <row r="44" spans="1:13" ht="21.95" customHeight="1" thickBot="1">
      <c r="A44" s="100" t="s">
        <v>13</v>
      </c>
      <c r="B44" s="185">
        <v>3</v>
      </c>
      <c r="C44" s="47">
        <v>1854928.000035</v>
      </c>
      <c r="D44" s="47"/>
      <c r="E44" s="185">
        <v>159</v>
      </c>
      <c r="F44" s="47">
        <v>81651169.25554198</v>
      </c>
      <c r="G44" s="47"/>
      <c r="H44" s="189">
        <v>0</v>
      </c>
      <c r="I44" s="47">
        <v>0</v>
      </c>
      <c r="J44" s="215"/>
      <c r="K44" s="197">
        <f t="shared" si="3"/>
        <v>162</v>
      </c>
      <c r="L44" s="201">
        <f t="shared" si="4"/>
        <v>83506097.255576983</v>
      </c>
    </row>
    <row r="45" spans="1:13" ht="24" customHeight="1" thickTop="1" thickBot="1">
      <c r="A45" s="173" t="s">
        <v>41</v>
      </c>
      <c r="B45" s="186">
        <f t="shared" ref="B45:I45" si="5">SUM(B30:B44)</f>
        <v>7</v>
      </c>
      <c r="C45" s="190">
        <f t="shared" si="5"/>
        <v>79075072.000042006</v>
      </c>
      <c r="D45" s="190"/>
      <c r="E45" s="190">
        <f t="shared" si="5"/>
        <v>231</v>
      </c>
      <c r="F45" s="190">
        <f>SUM(F30:F44)</f>
        <v>196182391.75589398</v>
      </c>
      <c r="G45" s="190"/>
      <c r="H45" s="190">
        <f t="shared" si="5"/>
        <v>23</v>
      </c>
      <c r="I45" s="190">
        <f t="shared" si="5"/>
        <v>61487474.000027001</v>
      </c>
      <c r="J45" s="190"/>
      <c r="K45" s="186">
        <f t="shared" si="3"/>
        <v>261</v>
      </c>
      <c r="L45" s="202">
        <f t="shared" si="4"/>
        <v>336744937.75596297</v>
      </c>
    </row>
    <row r="46" spans="1:13" ht="15.75" customHeight="1" thickTop="1">
      <c r="A46" s="316" t="s">
        <v>105</v>
      </c>
      <c r="B46" s="316"/>
      <c r="C46" s="316"/>
      <c r="D46" s="316"/>
      <c r="E46" s="316"/>
      <c r="F46" s="316"/>
      <c r="G46" s="234"/>
      <c r="H46" s="234"/>
      <c r="I46" s="234"/>
      <c r="J46" s="234"/>
      <c r="K46" s="234"/>
      <c r="L46" s="234"/>
    </row>
    <row r="47" spans="1:13" ht="14.25" customHeight="1">
      <c r="A47" s="293" t="s">
        <v>84</v>
      </c>
      <c r="B47" s="293"/>
      <c r="C47" s="293"/>
      <c r="D47" s="293"/>
      <c r="E47" s="293"/>
      <c r="F47" s="293"/>
      <c r="G47" s="293"/>
      <c r="H47" s="293"/>
      <c r="I47" s="196"/>
      <c r="J47" s="196"/>
      <c r="K47" s="196"/>
      <c r="L47" s="196"/>
    </row>
    <row r="48" spans="1:13" ht="16.5" customHeight="1">
      <c r="A48" s="261" t="s">
        <v>104</v>
      </c>
      <c r="B48" s="261"/>
      <c r="C48" s="261"/>
      <c r="D48" s="261"/>
      <c r="E48" s="261"/>
      <c r="F48" s="261"/>
      <c r="G48" s="261"/>
      <c r="H48" s="261"/>
      <c r="I48" s="1"/>
      <c r="J48" s="1"/>
      <c r="K48" s="1"/>
      <c r="L48" s="1"/>
    </row>
    <row r="49" spans="1:12">
      <c r="A49" s="262" t="s">
        <v>51</v>
      </c>
      <c r="B49" s="262"/>
      <c r="C49" s="262"/>
      <c r="D49" s="262"/>
      <c r="E49" s="262"/>
      <c r="F49" s="172"/>
      <c r="G49" s="178"/>
      <c r="H49" s="172"/>
      <c r="I49" s="172">
        <v>102</v>
      </c>
      <c r="J49" s="178"/>
      <c r="K49" s="172"/>
      <c r="L49" s="172"/>
    </row>
    <row r="50" spans="1:12" ht="31.5" customHeight="1">
      <c r="A50" s="284" t="s">
        <v>114</v>
      </c>
      <c r="B50" s="284"/>
      <c r="C50" s="284"/>
      <c r="D50" s="284"/>
      <c r="E50" s="284"/>
      <c r="F50" s="284"/>
      <c r="G50" s="284"/>
      <c r="H50" s="284"/>
      <c r="I50" s="284"/>
      <c r="J50" s="284"/>
      <c r="K50" s="284"/>
      <c r="L50" s="284"/>
    </row>
    <row r="51" spans="1:12" ht="16.5" thickBot="1">
      <c r="A51" s="315" t="s">
        <v>122</v>
      </c>
      <c r="B51" s="315"/>
      <c r="C51" s="81"/>
      <c r="D51" s="81"/>
      <c r="E51" s="81"/>
      <c r="F51" s="81"/>
      <c r="G51" s="81"/>
      <c r="H51" s="81"/>
      <c r="I51" s="297"/>
      <c r="J51" s="297"/>
      <c r="K51" s="297"/>
      <c r="L51" s="297"/>
    </row>
    <row r="52" spans="1:12" ht="24" customHeight="1" thickTop="1">
      <c r="A52" s="295" t="s">
        <v>14</v>
      </c>
      <c r="B52" s="294" t="s">
        <v>82</v>
      </c>
      <c r="C52" s="294"/>
      <c r="D52" s="180"/>
      <c r="E52" s="294" t="s">
        <v>83</v>
      </c>
      <c r="F52" s="294"/>
      <c r="G52" s="180"/>
      <c r="H52" s="294" t="s">
        <v>81</v>
      </c>
      <c r="I52" s="294"/>
      <c r="J52" s="180"/>
      <c r="K52" s="294" t="s">
        <v>0</v>
      </c>
      <c r="L52" s="294"/>
    </row>
    <row r="53" spans="1:12" ht="20.25" customHeight="1">
      <c r="A53" s="296"/>
      <c r="B53" s="97" t="s">
        <v>86</v>
      </c>
      <c r="C53" s="97" t="s">
        <v>120</v>
      </c>
      <c r="D53" s="181"/>
      <c r="E53" s="97" t="s">
        <v>86</v>
      </c>
      <c r="F53" s="97" t="s">
        <v>120</v>
      </c>
      <c r="G53" s="181"/>
      <c r="H53" s="97" t="s">
        <v>86</v>
      </c>
      <c r="I53" s="97" t="s">
        <v>120</v>
      </c>
      <c r="J53" s="181"/>
      <c r="K53" s="97" t="s">
        <v>86</v>
      </c>
      <c r="L53" s="97" t="s">
        <v>120</v>
      </c>
    </row>
    <row r="54" spans="1:12" ht="21" customHeight="1">
      <c r="A54" s="78" t="s">
        <v>15</v>
      </c>
      <c r="B54" s="246"/>
      <c r="C54" s="248"/>
      <c r="D54" s="248"/>
      <c r="E54" s="246"/>
      <c r="F54" s="248"/>
      <c r="G54" s="248"/>
      <c r="H54" s="246"/>
      <c r="I54" s="248"/>
      <c r="J54" s="248"/>
      <c r="K54" s="246"/>
      <c r="L54" s="248"/>
    </row>
    <row r="55" spans="1:12" ht="21" customHeight="1">
      <c r="A55" s="79" t="s">
        <v>1</v>
      </c>
      <c r="B55" s="182">
        <v>4</v>
      </c>
      <c r="C55" s="193">
        <v>0</v>
      </c>
      <c r="D55" s="193"/>
      <c r="E55" s="182">
        <v>0</v>
      </c>
      <c r="F55" s="193">
        <v>0</v>
      </c>
      <c r="G55" s="193"/>
      <c r="H55" s="187">
        <v>0</v>
      </c>
      <c r="I55" s="193">
        <v>0</v>
      </c>
      <c r="J55" s="193"/>
      <c r="K55" s="187">
        <f>B55+E55+H55</f>
        <v>4</v>
      </c>
      <c r="L55" s="193">
        <f>C55+F55+I55</f>
        <v>0</v>
      </c>
    </row>
    <row r="56" spans="1:12" ht="21" customHeight="1">
      <c r="A56" s="79" t="s">
        <v>2</v>
      </c>
      <c r="B56" s="246"/>
      <c r="C56" s="247"/>
      <c r="D56" s="247"/>
      <c r="E56" s="246"/>
      <c r="F56" s="247"/>
      <c r="G56" s="247"/>
      <c r="H56" s="249"/>
      <c r="I56" s="247"/>
      <c r="J56" s="247"/>
      <c r="K56" s="247"/>
      <c r="L56" s="247"/>
    </row>
    <row r="57" spans="1:12" ht="21" customHeight="1">
      <c r="A57" s="79" t="s">
        <v>30</v>
      </c>
      <c r="B57" s="246"/>
      <c r="C57" s="247"/>
      <c r="D57" s="247"/>
      <c r="E57" s="246"/>
      <c r="F57" s="247"/>
      <c r="G57" s="247"/>
      <c r="H57" s="249"/>
      <c r="I57" s="247"/>
      <c r="J57" s="247"/>
      <c r="K57" s="247"/>
      <c r="L57" s="247"/>
    </row>
    <row r="58" spans="1:12" ht="21" customHeight="1">
      <c r="A58" s="79" t="s">
        <v>3</v>
      </c>
      <c r="B58" s="183">
        <v>0</v>
      </c>
      <c r="C58" s="183">
        <v>0</v>
      </c>
      <c r="D58" s="183"/>
      <c r="E58" s="183">
        <v>2</v>
      </c>
      <c r="F58" s="194">
        <v>291809</v>
      </c>
      <c r="G58" s="194"/>
      <c r="H58" s="183">
        <v>0</v>
      </c>
      <c r="I58" s="192">
        <v>0</v>
      </c>
      <c r="J58" s="192"/>
      <c r="K58" s="187">
        <f t="shared" ref="K58:K69" si="6">B58+E58+H58</f>
        <v>2</v>
      </c>
      <c r="L58" s="193">
        <f t="shared" ref="L58:L69" si="7">C58+F58+I58</f>
        <v>291809</v>
      </c>
    </row>
    <row r="59" spans="1:12" ht="21" customHeight="1">
      <c r="A59" s="79" t="s">
        <v>4</v>
      </c>
      <c r="B59" s="246"/>
      <c r="C59" s="247"/>
      <c r="D59" s="247"/>
      <c r="E59" s="246"/>
      <c r="F59" s="246"/>
      <c r="G59" s="246"/>
      <c r="H59" s="246"/>
      <c r="I59" s="248"/>
      <c r="J59" s="248"/>
      <c r="K59" s="248"/>
      <c r="L59" s="248"/>
    </row>
    <row r="60" spans="1:12" ht="21" customHeight="1">
      <c r="A60" s="79" t="s">
        <v>5</v>
      </c>
      <c r="B60" s="183">
        <v>6</v>
      </c>
      <c r="C60" s="193">
        <v>2004070.5</v>
      </c>
      <c r="D60" s="194"/>
      <c r="E60" s="183">
        <v>0</v>
      </c>
      <c r="F60" s="183">
        <v>0</v>
      </c>
      <c r="G60" s="183"/>
      <c r="H60" s="183">
        <v>0</v>
      </c>
      <c r="I60" s="192">
        <v>0</v>
      </c>
      <c r="J60" s="192"/>
      <c r="K60" s="187">
        <f t="shared" si="6"/>
        <v>6</v>
      </c>
      <c r="L60" s="193">
        <f t="shared" si="7"/>
        <v>2004070.5</v>
      </c>
    </row>
    <row r="61" spans="1:12" ht="21" customHeight="1">
      <c r="A61" s="79" t="s">
        <v>6</v>
      </c>
      <c r="B61" s="183">
        <v>30</v>
      </c>
      <c r="C61" s="192">
        <v>58475328.499997005</v>
      </c>
      <c r="D61" s="183"/>
      <c r="E61" s="182">
        <v>3</v>
      </c>
      <c r="F61" s="193">
        <v>402590.00000100001</v>
      </c>
      <c r="G61" s="194"/>
      <c r="H61" s="183">
        <v>0</v>
      </c>
      <c r="I61" s="192">
        <v>0</v>
      </c>
      <c r="J61" s="192"/>
      <c r="K61" s="187">
        <f t="shared" si="6"/>
        <v>33</v>
      </c>
      <c r="L61" s="193">
        <f t="shared" si="7"/>
        <v>58877918.499998003</v>
      </c>
    </row>
    <row r="62" spans="1:12" ht="21" customHeight="1">
      <c r="A62" s="79" t="s">
        <v>7</v>
      </c>
      <c r="B62" s="246"/>
      <c r="C62" s="247"/>
      <c r="D62" s="247"/>
      <c r="E62" s="246"/>
      <c r="F62" s="247"/>
      <c r="G62" s="247"/>
      <c r="H62" s="249"/>
      <c r="I62" s="247"/>
      <c r="J62" s="247"/>
      <c r="K62" s="247"/>
      <c r="L62" s="247"/>
    </row>
    <row r="63" spans="1:12" ht="21" customHeight="1">
      <c r="A63" s="79" t="s">
        <v>8</v>
      </c>
      <c r="B63" s="246"/>
      <c r="C63" s="247"/>
      <c r="D63" s="247"/>
      <c r="E63" s="246"/>
      <c r="F63" s="247"/>
      <c r="G63" s="247"/>
      <c r="H63" s="249"/>
      <c r="I63" s="247"/>
      <c r="J63" s="247"/>
      <c r="K63" s="247"/>
      <c r="L63" s="247"/>
    </row>
    <row r="64" spans="1:12" ht="21" customHeight="1">
      <c r="A64" s="79" t="s">
        <v>9</v>
      </c>
      <c r="B64" s="246"/>
      <c r="C64" s="247"/>
      <c r="D64" s="247"/>
      <c r="E64" s="246"/>
      <c r="F64" s="247"/>
      <c r="G64" s="247"/>
      <c r="H64" s="246"/>
      <c r="I64" s="248"/>
      <c r="J64" s="248"/>
      <c r="K64" s="248"/>
      <c r="L64" s="248"/>
    </row>
    <row r="65" spans="1:12" ht="21" customHeight="1">
      <c r="A65" s="79" t="s">
        <v>10</v>
      </c>
      <c r="B65" s="183">
        <v>24</v>
      </c>
      <c r="C65" s="192">
        <v>158436466.00001398</v>
      </c>
      <c r="D65" s="183"/>
      <c r="E65" s="185">
        <v>5</v>
      </c>
      <c r="F65" s="47">
        <v>1128267</v>
      </c>
      <c r="G65" s="195"/>
      <c r="H65" s="183">
        <v>5</v>
      </c>
      <c r="I65" s="192">
        <v>340707.5</v>
      </c>
      <c r="J65" s="192"/>
      <c r="K65" s="187">
        <f t="shared" si="6"/>
        <v>34</v>
      </c>
      <c r="L65" s="193">
        <f t="shared" si="7"/>
        <v>159905440.50001398</v>
      </c>
    </row>
    <row r="66" spans="1:12" ht="21" customHeight="1">
      <c r="A66" s="79" t="s">
        <v>11</v>
      </c>
      <c r="B66" s="183">
        <v>0</v>
      </c>
      <c r="C66" s="192">
        <v>0</v>
      </c>
      <c r="D66" s="183"/>
      <c r="E66" s="185">
        <v>69</v>
      </c>
      <c r="F66" s="47">
        <v>1057141.999999</v>
      </c>
      <c r="G66" s="195"/>
      <c r="H66" s="183">
        <v>0</v>
      </c>
      <c r="I66" s="192">
        <v>0</v>
      </c>
      <c r="J66" s="192"/>
      <c r="K66" s="187">
        <f t="shared" si="6"/>
        <v>69</v>
      </c>
      <c r="L66" s="193">
        <f t="shared" si="7"/>
        <v>1057141.999999</v>
      </c>
    </row>
    <row r="67" spans="1:12" ht="21" customHeight="1">
      <c r="A67" s="79" t="s">
        <v>12</v>
      </c>
      <c r="B67" s="183">
        <v>100</v>
      </c>
      <c r="C67" s="192">
        <v>7021559.5000409987</v>
      </c>
      <c r="D67" s="183"/>
      <c r="E67" s="185">
        <v>84</v>
      </c>
      <c r="F67" s="47">
        <v>5550927</v>
      </c>
      <c r="G67" s="195"/>
      <c r="H67" s="183">
        <v>5</v>
      </c>
      <c r="I67" s="192">
        <v>1847361.4999919999</v>
      </c>
      <c r="J67" s="192"/>
      <c r="K67" s="187">
        <f t="shared" si="6"/>
        <v>189</v>
      </c>
      <c r="L67" s="193">
        <f t="shared" si="7"/>
        <v>14419848.000032999</v>
      </c>
    </row>
    <row r="68" spans="1:12" ht="21" customHeight="1" thickBot="1">
      <c r="A68" s="100" t="s">
        <v>13</v>
      </c>
      <c r="B68" s="185">
        <v>154</v>
      </c>
      <c r="C68" s="47">
        <v>555568986.29883707</v>
      </c>
      <c r="D68" s="47"/>
      <c r="E68" s="185">
        <v>233</v>
      </c>
      <c r="F68" s="47">
        <v>55895378.554753944</v>
      </c>
      <c r="G68" s="47"/>
      <c r="H68" s="189">
        <v>55</v>
      </c>
      <c r="I68" s="47">
        <v>305035038.386657</v>
      </c>
      <c r="J68" s="86"/>
      <c r="K68" s="216">
        <f t="shared" si="6"/>
        <v>442</v>
      </c>
      <c r="L68" s="212">
        <f t="shared" si="7"/>
        <v>916499403.24024796</v>
      </c>
    </row>
    <row r="69" spans="1:12" ht="21" customHeight="1" thickTop="1" thickBot="1">
      <c r="A69" s="173" t="s">
        <v>41</v>
      </c>
      <c r="B69" s="186">
        <f>SUM(B55:B68)</f>
        <v>318</v>
      </c>
      <c r="C69" s="190">
        <f>SUM(C55:C68)</f>
        <v>781506410.79888904</v>
      </c>
      <c r="D69" s="190"/>
      <c r="E69" s="190">
        <f>SUM(E55:E68)</f>
        <v>396</v>
      </c>
      <c r="F69" s="190">
        <f>SUM(F55:F68)</f>
        <v>64326113.554753944</v>
      </c>
      <c r="G69" s="190"/>
      <c r="H69" s="190">
        <f>SUM(H55:H68)</f>
        <v>65</v>
      </c>
      <c r="I69" s="190">
        <f>SUM(I55:I68)</f>
        <v>307223107.38664901</v>
      </c>
      <c r="J69" s="190"/>
      <c r="K69" s="191">
        <f t="shared" si="6"/>
        <v>779</v>
      </c>
      <c r="L69" s="190">
        <f t="shared" si="7"/>
        <v>1153055631.7402921</v>
      </c>
    </row>
    <row r="70" spans="1:12" ht="18.75" customHeight="1" thickTop="1">
      <c r="A70" s="316" t="s">
        <v>105</v>
      </c>
      <c r="B70" s="316"/>
      <c r="C70" s="316"/>
      <c r="D70" s="316"/>
      <c r="E70" s="316"/>
      <c r="F70" s="316"/>
      <c r="G70" s="234"/>
      <c r="H70" s="234"/>
      <c r="I70" s="234"/>
      <c r="J70" s="234"/>
      <c r="K70" s="234"/>
      <c r="L70" s="234"/>
    </row>
    <row r="71" spans="1:12" ht="18.75" customHeight="1">
      <c r="A71" s="293" t="s">
        <v>84</v>
      </c>
      <c r="B71" s="293"/>
      <c r="C71" s="293"/>
      <c r="D71" s="293"/>
      <c r="E71" s="293"/>
      <c r="F71" s="293"/>
      <c r="G71" s="293"/>
      <c r="H71" s="293"/>
      <c r="I71" s="196"/>
      <c r="J71" s="196"/>
      <c r="K71" s="196"/>
      <c r="L71" s="196"/>
    </row>
    <row r="72" spans="1:12" ht="15.75" customHeight="1">
      <c r="A72" s="261" t="s">
        <v>104</v>
      </c>
      <c r="B72" s="261"/>
      <c r="C72" s="261"/>
      <c r="D72" s="261"/>
      <c r="E72" s="261"/>
      <c r="F72" s="261"/>
      <c r="G72" s="261"/>
      <c r="H72" s="261"/>
      <c r="I72" s="1"/>
      <c r="J72" s="1"/>
      <c r="K72" s="1"/>
      <c r="L72" s="1"/>
    </row>
    <row r="73" spans="1:12" ht="9" customHeight="1">
      <c r="A73" s="171"/>
      <c r="B73" s="103"/>
      <c r="C73" s="103"/>
      <c r="D73" s="198"/>
      <c r="E73" s="103"/>
      <c r="F73" s="103"/>
      <c r="G73" s="198"/>
      <c r="H73" s="103"/>
      <c r="I73" s="103"/>
      <c r="J73" s="198"/>
      <c r="K73" s="103"/>
      <c r="L73" s="103"/>
    </row>
    <row r="74" spans="1:12">
      <c r="A74" s="262" t="s">
        <v>51</v>
      </c>
      <c r="B74" s="262"/>
      <c r="C74" s="262"/>
      <c r="D74" s="262"/>
      <c r="E74" s="262"/>
      <c r="F74" s="172"/>
      <c r="G74" s="178"/>
      <c r="H74" s="172"/>
      <c r="I74" s="172">
        <v>103</v>
      </c>
      <c r="J74" s="178"/>
      <c r="K74" s="172"/>
      <c r="L74" s="172"/>
    </row>
    <row r="75" spans="1:12" ht="33" customHeight="1">
      <c r="A75" s="284" t="s">
        <v>115</v>
      </c>
      <c r="B75" s="284"/>
      <c r="C75" s="284"/>
      <c r="D75" s="284"/>
      <c r="E75" s="284"/>
      <c r="F75" s="284"/>
      <c r="G75" s="284"/>
      <c r="H75" s="284"/>
      <c r="I75" s="284"/>
      <c r="J75" s="284"/>
      <c r="K75" s="284"/>
      <c r="L75" s="284"/>
    </row>
    <row r="76" spans="1:12" ht="22.5" customHeight="1" thickBot="1">
      <c r="A76" s="315" t="s">
        <v>123</v>
      </c>
      <c r="B76" s="315"/>
      <c r="C76" s="81"/>
      <c r="D76" s="81"/>
      <c r="E76" s="81"/>
      <c r="F76" s="81"/>
      <c r="G76" s="81"/>
      <c r="H76" s="81"/>
      <c r="I76" s="297"/>
      <c r="J76" s="297"/>
      <c r="K76" s="297"/>
      <c r="L76" s="297"/>
    </row>
    <row r="77" spans="1:12" ht="21.75" customHeight="1" thickTop="1">
      <c r="A77" s="295" t="s">
        <v>14</v>
      </c>
      <c r="B77" s="294" t="s">
        <v>82</v>
      </c>
      <c r="C77" s="294"/>
      <c r="D77" s="180"/>
      <c r="E77" s="294" t="s">
        <v>83</v>
      </c>
      <c r="F77" s="294"/>
      <c r="G77" s="180"/>
      <c r="H77" s="294" t="s">
        <v>81</v>
      </c>
      <c r="I77" s="294"/>
      <c r="J77" s="180"/>
      <c r="K77" s="294" t="s">
        <v>0</v>
      </c>
      <c r="L77" s="294"/>
    </row>
    <row r="78" spans="1:12" ht="22.5" customHeight="1">
      <c r="A78" s="296"/>
      <c r="B78" s="97" t="s">
        <v>86</v>
      </c>
      <c r="C78" s="97" t="s">
        <v>120</v>
      </c>
      <c r="D78" s="181"/>
      <c r="E78" s="97" t="s">
        <v>86</v>
      </c>
      <c r="F78" s="97" t="s">
        <v>120</v>
      </c>
      <c r="G78" s="181"/>
      <c r="H78" s="97" t="s">
        <v>86</v>
      </c>
      <c r="I78" s="97" t="s">
        <v>120</v>
      </c>
      <c r="J78" s="181"/>
      <c r="K78" s="97" t="s">
        <v>86</v>
      </c>
      <c r="L78" s="97" t="s">
        <v>120</v>
      </c>
    </row>
    <row r="79" spans="1:12" ht="21" customHeight="1">
      <c r="A79" s="78" t="s">
        <v>15</v>
      </c>
      <c r="B79" s="246"/>
      <c r="C79" s="248"/>
      <c r="D79" s="248"/>
      <c r="E79" s="246"/>
      <c r="F79" s="248"/>
      <c r="G79" s="248"/>
      <c r="H79" s="246"/>
      <c r="I79" s="248"/>
      <c r="J79" s="248"/>
      <c r="K79" s="246"/>
      <c r="L79" s="248"/>
    </row>
    <row r="80" spans="1:12" ht="21" customHeight="1">
      <c r="A80" s="79" t="s">
        <v>1</v>
      </c>
      <c r="B80" s="182">
        <v>61</v>
      </c>
      <c r="C80" s="193">
        <v>294</v>
      </c>
      <c r="D80" s="193"/>
      <c r="E80" s="182">
        <v>30</v>
      </c>
      <c r="F80" s="193">
        <v>74</v>
      </c>
      <c r="G80" s="193"/>
      <c r="H80" s="187">
        <v>0</v>
      </c>
      <c r="I80" s="193">
        <v>0</v>
      </c>
      <c r="J80" s="193"/>
      <c r="K80" s="187">
        <f>B80+E80+H80</f>
        <v>91</v>
      </c>
      <c r="L80" s="193">
        <f>C80+F80+I80</f>
        <v>368</v>
      </c>
    </row>
    <row r="81" spans="1:12" ht="21" customHeight="1">
      <c r="A81" s="79" t="s">
        <v>2</v>
      </c>
      <c r="B81" s="183">
        <v>8</v>
      </c>
      <c r="C81" s="194">
        <v>137794.99999899999</v>
      </c>
      <c r="D81" s="194"/>
      <c r="E81" s="183">
        <v>1</v>
      </c>
      <c r="F81" s="194">
        <v>243447.49999899999</v>
      </c>
      <c r="G81" s="194"/>
      <c r="H81" s="188">
        <v>0</v>
      </c>
      <c r="I81" s="194">
        <v>0</v>
      </c>
      <c r="J81" s="194"/>
      <c r="K81" s="187">
        <f t="shared" ref="K81:K93" si="8">B81+E81+H81</f>
        <v>9</v>
      </c>
      <c r="L81" s="193">
        <v>381242</v>
      </c>
    </row>
    <row r="82" spans="1:12" ht="21" customHeight="1">
      <c r="A82" s="79" t="s">
        <v>30</v>
      </c>
      <c r="B82" s="246"/>
      <c r="C82" s="247"/>
      <c r="D82" s="247"/>
      <c r="E82" s="246"/>
      <c r="F82" s="247"/>
      <c r="G82" s="247"/>
      <c r="H82" s="249"/>
      <c r="I82" s="247"/>
      <c r="J82" s="247"/>
      <c r="K82" s="247"/>
      <c r="L82" s="247"/>
    </row>
    <row r="83" spans="1:12" ht="21" customHeight="1">
      <c r="A83" s="79" t="s">
        <v>3</v>
      </c>
      <c r="B83" s="246"/>
      <c r="C83" s="246"/>
      <c r="D83" s="246"/>
      <c r="E83" s="246"/>
      <c r="F83" s="247"/>
      <c r="G83" s="247"/>
      <c r="H83" s="246"/>
      <c r="I83" s="248"/>
      <c r="J83" s="248"/>
      <c r="K83" s="248"/>
      <c r="L83" s="248"/>
    </row>
    <row r="84" spans="1:12" ht="21" customHeight="1">
      <c r="A84" s="79" t="s">
        <v>4</v>
      </c>
      <c r="B84" s="246"/>
      <c r="C84" s="247"/>
      <c r="D84" s="247"/>
      <c r="E84" s="246"/>
      <c r="F84" s="246"/>
      <c r="G84" s="246"/>
      <c r="H84" s="246"/>
      <c r="I84" s="248"/>
      <c r="J84" s="248"/>
      <c r="K84" s="248"/>
      <c r="L84" s="248"/>
    </row>
    <row r="85" spans="1:12" ht="21" customHeight="1">
      <c r="A85" s="79" t="s">
        <v>5</v>
      </c>
      <c r="B85" s="183">
        <v>1</v>
      </c>
      <c r="C85" s="193">
        <v>15000</v>
      </c>
      <c r="D85" s="194"/>
      <c r="E85" s="183">
        <v>0</v>
      </c>
      <c r="F85" s="183">
        <v>0</v>
      </c>
      <c r="G85" s="183"/>
      <c r="H85" s="183">
        <v>0</v>
      </c>
      <c r="I85" s="192">
        <v>0</v>
      </c>
      <c r="J85" s="192"/>
      <c r="K85" s="187">
        <f t="shared" si="8"/>
        <v>1</v>
      </c>
      <c r="L85" s="193">
        <f t="shared" ref="L85:L92" si="9">C85+F85+I85</f>
        <v>15000</v>
      </c>
    </row>
    <row r="86" spans="1:12" ht="21" customHeight="1">
      <c r="A86" s="79" t="s">
        <v>6</v>
      </c>
      <c r="B86" s="183">
        <v>42</v>
      </c>
      <c r="C86" s="192">
        <v>53348165</v>
      </c>
      <c r="D86" s="183"/>
      <c r="E86" s="182">
        <v>14</v>
      </c>
      <c r="F86" s="193">
        <v>676987.99999899999</v>
      </c>
      <c r="G86" s="194"/>
      <c r="H86" s="183">
        <v>0</v>
      </c>
      <c r="I86" s="192">
        <v>0</v>
      </c>
      <c r="J86" s="192"/>
      <c r="K86" s="187">
        <f t="shared" si="8"/>
        <v>56</v>
      </c>
      <c r="L86" s="193">
        <f t="shared" si="9"/>
        <v>54025152.999999002</v>
      </c>
    </row>
    <row r="87" spans="1:12" ht="21" customHeight="1">
      <c r="A87" s="79" t="s">
        <v>7</v>
      </c>
      <c r="B87" s="246"/>
      <c r="C87" s="247"/>
      <c r="D87" s="247"/>
      <c r="E87" s="246"/>
      <c r="F87" s="247"/>
      <c r="G87" s="247"/>
      <c r="H87" s="249"/>
      <c r="I87" s="247"/>
      <c r="J87" s="247"/>
      <c r="K87" s="247"/>
      <c r="L87" s="247"/>
    </row>
    <row r="88" spans="1:12" ht="21" customHeight="1">
      <c r="A88" s="79" t="s">
        <v>8</v>
      </c>
      <c r="B88" s="183">
        <v>7</v>
      </c>
      <c r="C88" s="194">
        <v>3955426</v>
      </c>
      <c r="D88" s="194"/>
      <c r="E88" s="183">
        <v>2</v>
      </c>
      <c r="F88" s="194">
        <v>636150.5</v>
      </c>
      <c r="G88" s="194"/>
      <c r="H88" s="188">
        <v>0</v>
      </c>
      <c r="I88" s="194">
        <v>0</v>
      </c>
      <c r="J88" s="194"/>
      <c r="K88" s="187">
        <f t="shared" si="8"/>
        <v>9</v>
      </c>
      <c r="L88" s="193">
        <f t="shared" si="9"/>
        <v>4591576.5</v>
      </c>
    </row>
    <row r="89" spans="1:12" ht="21" customHeight="1">
      <c r="A89" s="79" t="s">
        <v>9</v>
      </c>
      <c r="B89" s="246"/>
      <c r="C89" s="247"/>
      <c r="D89" s="247"/>
      <c r="E89" s="246"/>
      <c r="F89" s="247"/>
      <c r="G89" s="247"/>
      <c r="H89" s="246"/>
      <c r="I89" s="248"/>
      <c r="J89" s="248"/>
      <c r="K89" s="248"/>
      <c r="L89" s="248"/>
    </row>
    <row r="90" spans="1:12" ht="21" customHeight="1">
      <c r="A90" s="79" t="s">
        <v>10</v>
      </c>
      <c r="B90" s="183">
        <v>1</v>
      </c>
      <c r="C90" s="192">
        <v>2467891.4999990002</v>
      </c>
      <c r="D90" s="183"/>
      <c r="E90" s="185">
        <v>39</v>
      </c>
      <c r="F90" s="47">
        <v>950277.5</v>
      </c>
      <c r="G90" s="195"/>
      <c r="H90" s="183">
        <v>1</v>
      </c>
      <c r="I90" s="192">
        <v>9989.5</v>
      </c>
      <c r="J90" s="192"/>
      <c r="K90" s="187">
        <f t="shared" si="8"/>
        <v>41</v>
      </c>
      <c r="L90" s="193">
        <v>3428159</v>
      </c>
    </row>
    <row r="91" spans="1:12" ht="21" customHeight="1">
      <c r="A91" s="79" t="s">
        <v>11</v>
      </c>
      <c r="B91" s="183">
        <v>2</v>
      </c>
      <c r="C91" s="192">
        <v>2246733.5</v>
      </c>
      <c r="D91" s="183"/>
      <c r="E91" s="185">
        <v>106</v>
      </c>
      <c r="F91" s="47">
        <v>1064180</v>
      </c>
      <c r="G91" s="195"/>
      <c r="H91" s="183">
        <v>4</v>
      </c>
      <c r="I91" s="192">
        <v>6218401.4999989998</v>
      </c>
      <c r="J91" s="192"/>
      <c r="K91" s="187">
        <f t="shared" si="8"/>
        <v>112</v>
      </c>
      <c r="L91" s="193">
        <f t="shared" si="9"/>
        <v>9529314.9999989998</v>
      </c>
    </row>
    <row r="92" spans="1:12" ht="21" customHeight="1">
      <c r="A92" s="79" t="s">
        <v>12</v>
      </c>
      <c r="B92" s="183">
        <v>230</v>
      </c>
      <c r="C92" s="192">
        <v>57510098.000224978</v>
      </c>
      <c r="D92" s="183"/>
      <c r="E92" s="185">
        <v>322</v>
      </c>
      <c r="F92" s="47">
        <v>4258930.0000109999</v>
      </c>
      <c r="G92" s="195"/>
      <c r="H92" s="183">
        <v>2</v>
      </c>
      <c r="I92" s="192">
        <v>100665</v>
      </c>
      <c r="J92" s="192"/>
      <c r="K92" s="187">
        <f t="shared" si="8"/>
        <v>554</v>
      </c>
      <c r="L92" s="193">
        <f t="shared" si="9"/>
        <v>61869693.000235975</v>
      </c>
    </row>
    <row r="93" spans="1:12" ht="21" customHeight="1" thickBot="1">
      <c r="A93" s="100" t="s">
        <v>13</v>
      </c>
      <c r="B93" s="185">
        <v>30</v>
      </c>
      <c r="C93" s="47">
        <v>310347288.50399303</v>
      </c>
      <c r="D93" s="47"/>
      <c r="E93" s="185">
        <v>124</v>
      </c>
      <c r="F93" s="47">
        <v>98799010.364882007</v>
      </c>
      <c r="G93" s="47"/>
      <c r="H93" s="189">
        <v>5</v>
      </c>
      <c r="I93" s="47">
        <v>16145008.500132</v>
      </c>
      <c r="J93" s="47"/>
      <c r="K93" s="187">
        <f t="shared" si="8"/>
        <v>159</v>
      </c>
      <c r="L93" s="212">
        <v>425291308</v>
      </c>
    </row>
    <row r="94" spans="1:12" ht="21" customHeight="1" thickTop="1" thickBot="1">
      <c r="A94" s="179" t="s">
        <v>41</v>
      </c>
      <c r="B94" s="186">
        <f>SUM(B80:B93)</f>
        <v>382</v>
      </c>
      <c r="C94" s="190">
        <f>SUM(C80:C93)</f>
        <v>430028691.50421602</v>
      </c>
      <c r="D94" s="190"/>
      <c r="E94" s="190">
        <f>SUM(E80:E93)</f>
        <v>638</v>
      </c>
      <c r="F94" s="190">
        <f>SUM(F80:F93)</f>
        <v>106629057.86489101</v>
      </c>
      <c r="G94" s="190"/>
      <c r="H94" s="190">
        <f>SUM(H80:H93)</f>
        <v>12</v>
      </c>
      <c r="I94" s="190">
        <f>SUM(I80:I93)</f>
        <v>22474064.500131</v>
      </c>
      <c r="J94" s="190"/>
      <c r="K94" s="190">
        <f>SUM(K80:K93)</f>
        <v>1032</v>
      </c>
      <c r="L94" s="190">
        <f>SUM(L80:L93)</f>
        <v>559131814.50023401</v>
      </c>
    </row>
    <row r="95" spans="1:12" ht="20.25" customHeight="1" thickTop="1">
      <c r="A95" s="316" t="s">
        <v>105</v>
      </c>
      <c r="B95" s="316"/>
      <c r="C95" s="316"/>
      <c r="D95" s="316"/>
      <c r="E95" s="316"/>
      <c r="F95" s="316"/>
      <c r="G95" s="234"/>
      <c r="H95" s="234"/>
      <c r="I95" s="234"/>
      <c r="J95" s="234"/>
      <c r="K95" s="234"/>
      <c r="L95" s="234"/>
    </row>
    <row r="96" spans="1:12" ht="18.75" customHeight="1">
      <c r="A96" s="293" t="s">
        <v>84</v>
      </c>
      <c r="B96" s="293"/>
      <c r="C96" s="293"/>
      <c r="D96" s="293"/>
      <c r="E96" s="293"/>
      <c r="F96" s="293"/>
      <c r="G96" s="293"/>
      <c r="H96" s="293"/>
      <c r="I96" s="196"/>
      <c r="J96" s="196"/>
      <c r="K96" s="196"/>
      <c r="L96" s="196"/>
    </row>
    <row r="97" spans="1:12" ht="17.25" customHeight="1">
      <c r="A97" s="261" t="s">
        <v>104</v>
      </c>
      <c r="B97" s="261"/>
      <c r="C97" s="261"/>
      <c r="D97" s="261"/>
      <c r="E97" s="261"/>
      <c r="F97" s="261"/>
      <c r="G97" s="261"/>
      <c r="H97" s="261"/>
      <c r="I97" s="1"/>
      <c r="J97" s="1"/>
      <c r="K97" s="1"/>
      <c r="L97" s="1"/>
    </row>
    <row r="98" spans="1:12" ht="11.25" customHeight="1">
      <c r="A98" s="177"/>
      <c r="B98" s="198"/>
      <c r="C98" s="198"/>
      <c r="D98" s="198"/>
      <c r="E98" s="198"/>
      <c r="F98" s="198"/>
      <c r="G98" s="198"/>
      <c r="H98" s="198"/>
      <c r="I98" s="198"/>
      <c r="J98" s="198"/>
      <c r="K98" s="198"/>
      <c r="L98" s="198"/>
    </row>
    <row r="99" spans="1:12" ht="15" customHeight="1">
      <c r="A99" s="262" t="s">
        <v>51</v>
      </c>
      <c r="B99" s="262"/>
      <c r="C99" s="262"/>
      <c r="D99" s="262"/>
      <c r="E99" s="262"/>
      <c r="F99" s="178"/>
      <c r="G99" s="178"/>
      <c r="H99" s="178"/>
      <c r="I99" s="178">
        <v>104</v>
      </c>
      <c r="J99" s="178"/>
      <c r="K99" s="178"/>
      <c r="L99" s="178"/>
    </row>
    <row r="100" spans="1:12" ht="33" customHeight="1">
      <c r="A100" s="284" t="s">
        <v>116</v>
      </c>
      <c r="B100" s="284"/>
      <c r="C100" s="284"/>
      <c r="D100" s="284"/>
      <c r="E100" s="284"/>
      <c r="F100" s="284"/>
      <c r="G100" s="284"/>
      <c r="H100" s="284"/>
      <c r="I100" s="284"/>
      <c r="J100" s="284"/>
      <c r="K100" s="284"/>
      <c r="L100" s="284"/>
    </row>
    <row r="101" spans="1:12" ht="16.5" thickBot="1">
      <c r="A101" s="315" t="s">
        <v>124</v>
      </c>
      <c r="B101" s="315"/>
      <c r="C101" s="81"/>
      <c r="D101" s="81"/>
      <c r="E101" s="81"/>
      <c r="F101" s="81"/>
      <c r="G101" s="81"/>
      <c r="H101" s="81"/>
      <c r="I101" s="297"/>
      <c r="J101" s="297"/>
      <c r="K101" s="297"/>
      <c r="L101" s="297"/>
    </row>
    <row r="102" spans="1:12" ht="24.75" customHeight="1" thickTop="1">
      <c r="A102" s="295" t="s">
        <v>14</v>
      </c>
      <c r="B102" s="294" t="s">
        <v>82</v>
      </c>
      <c r="C102" s="294"/>
      <c r="D102" s="180"/>
      <c r="E102" s="294" t="s">
        <v>83</v>
      </c>
      <c r="F102" s="294"/>
      <c r="G102" s="180"/>
      <c r="H102" s="294" t="s">
        <v>81</v>
      </c>
      <c r="I102" s="294"/>
      <c r="J102" s="180"/>
      <c r="K102" s="294" t="s">
        <v>0</v>
      </c>
      <c r="L102" s="294"/>
    </row>
    <row r="103" spans="1:12" ht="21.75" customHeight="1">
      <c r="A103" s="296"/>
      <c r="B103" s="97" t="s">
        <v>86</v>
      </c>
      <c r="C103" s="97" t="s">
        <v>120</v>
      </c>
      <c r="D103" s="181"/>
      <c r="E103" s="97" t="s">
        <v>86</v>
      </c>
      <c r="F103" s="97" t="s">
        <v>120</v>
      </c>
      <c r="G103" s="181"/>
      <c r="H103" s="97" t="s">
        <v>86</v>
      </c>
      <c r="I103" s="97" t="s">
        <v>120</v>
      </c>
      <c r="J103" s="181"/>
      <c r="K103" s="97" t="s">
        <v>86</v>
      </c>
      <c r="L103" s="97" t="s">
        <v>120</v>
      </c>
    </row>
    <row r="104" spans="1:12" ht="21" customHeight="1">
      <c r="A104" s="78" t="s">
        <v>15</v>
      </c>
      <c r="B104" s="246"/>
      <c r="C104" s="248"/>
      <c r="D104" s="248"/>
      <c r="E104" s="246"/>
      <c r="F104" s="248"/>
      <c r="G104" s="248"/>
      <c r="H104" s="246"/>
      <c r="I104" s="248"/>
      <c r="J104" s="248"/>
      <c r="K104" s="246"/>
      <c r="L104" s="248"/>
    </row>
    <row r="105" spans="1:12" ht="21" customHeight="1">
      <c r="A105" s="79" t="s">
        <v>1</v>
      </c>
      <c r="B105" s="182">
        <v>1</v>
      </c>
      <c r="C105" s="193">
        <v>4</v>
      </c>
      <c r="D105" s="193"/>
      <c r="E105" s="182">
        <v>4</v>
      </c>
      <c r="F105" s="193">
        <v>3</v>
      </c>
      <c r="G105" s="193"/>
      <c r="H105" s="187">
        <v>0</v>
      </c>
      <c r="I105" s="193">
        <v>0</v>
      </c>
      <c r="J105" s="193"/>
      <c r="K105" s="187">
        <f>B105+E105+H105</f>
        <v>5</v>
      </c>
      <c r="L105" s="193">
        <f>C105+F105+I105</f>
        <v>7</v>
      </c>
    </row>
    <row r="106" spans="1:12" ht="21" customHeight="1">
      <c r="A106" s="79" t="s">
        <v>2</v>
      </c>
      <c r="B106" s="183">
        <v>56</v>
      </c>
      <c r="C106" s="194">
        <v>0</v>
      </c>
      <c r="D106" s="194"/>
      <c r="E106" s="183">
        <v>3</v>
      </c>
      <c r="F106" s="194">
        <v>0</v>
      </c>
      <c r="G106" s="194"/>
      <c r="H106" s="188">
        <v>1</v>
      </c>
      <c r="I106" s="194">
        <v>0</v>
      </c>
      <c r="J106" s="194"/>
      <c r="K106" s="187">
        <f>B106+E106+H106</f>
        <v>60</v>
      </c>
      <c r="L106" s="193">
        <f>C106+F106+I106</f>
        <v>0</v>
      </c>
    </row>
    <row r="107" spans="1:12" ht="21" customHeight="1">
      <c r="A107" s="79" t="s">
        <v>30</v>
      </c>
      <c r="B107" s="219"/>
      <c r="C107" s="220"/>
      <c r="D107" s="220"/>
      <c r="E107" s="219"/>
      <c r="F107" s="220"/>
      <c r="G107" s="220"/>
      <c r="H107" s="217"/>
      <c r="I107" s="220"/>
      <c r="J107" s="220"/>
      <c r="K107" s="220"/>
      <c r="L107" s="220"/>
    </row>
    <row r="108" spans="1:12" ht="21" customHeight="1">
      <c r="A108" s="79" t="s">
        <v>3</v>
      </c>
      <c r="B108" s="219"/>
      <c r="C108" s="219"/>
      <c r="D108" s="219"/>
      <c r="E108" s="219"/>
      <c r="F108" s="220"/>
      <c r="G108" s="220"/>
      <c r="H108" s="219"/>
      <c r="I108" s="218"/>
      <c r="J108" s="218"/>
      <c r="K108" s="218"/>
      <c r="L108" s="218"/>
    </row>
    <row r="109" spans="1:12" ht="21" customHeight="1">
      <c r="A109" s="79" t="s">
        <v>4</v>
      </c>
      <c r="B109" s="183">
        <v>1</v>
      </c>
      <c r="C109" s="194">
        <v>89499.5</v>
      </c>
      <c r="D109" s="194"/>
      <c r="E109" s="183">
        <v>0</v>
      </c>
      <c r="F109" s="183">
        <v>0</v>
      </c>
      <c r="G109" s="183"/>
      <c r="H109" s="183">
        <v>0</v>
      </c>
      <c r="I109" s="192">
        <v>0</v>
      </c>
      <c r="J109" s="192"/>
      <c r="K109" s="187">
        <f>B109+E109+H109</f>
        <v>1</v>
      </c>
      <c r="L109" s="193">
        <f>C109+F109+I109</f>
        <v>89499.5</v>
      </c>
    </row>
    <row r="110" spans="1:12" ht="21" customHeight="1">
      <c r="A110" s="79" t="s">
        <v>5</v>
      </c>
      <c r="B110" s="246"/>
      <c r="C110" s="251"/>
      <c r="D110" s="247"/>
      <c r="E110" s="246"/>
      <c r="F110" s="246"/>
      <c r="G110" s="246"/>
      <c r="H110" s="246"/>
      <c r="I110" s="248"/>
      <c r="J110" s="248"/>
      <c r="K110" s="248"/>
      <c r="L110" s="248"/>
    </row>
    <row r="111" spans="1:12" ht="21" customHeight="1">
      <c r="A111" s="79" t="s">
        <v>6</v>
      </c>
      <c r="B111" s="183">
        <v>2</v>
      </c>
      <c r="C111" s="194">
        <v>37071</v>
      </c>
      <c r="D111" s="183"/>
      <c r="E111" s="182">
        <v>3</v>
      </c>
      <c r="F111" s="193">
        <v>61865.5</v>
      </c>
      <c r="G111" s="194"/>
      <c r="H111" s="183">
        <v>0</v>
      </c>
      <c r="I111" s="192">
        <v>0</v>
      </c>
      <c r="J111" s="192"/>
      <c r="K111" s="187">
        <f>B111+E111+H111</f>
        <v>5</v>
      </c>
      <c r="L111" s="193">
        <f>C111+F111+I111</f>
        <v>98936.5</v>
      </c>
    </row>
    <row r="112" spans="1:12" ht="21" customHeight="1">
      <c r="A112" s="79" t="s">
        <v>7</v>
      </c>
      <c r="B112" s="246"/>
      <c r="C112" s="247"/>
      <c r="D112" s="247"/>
      <c r="E112" s="246"/>
      <c r="F112" s="247"/>
      <c r="G112" s="247"/>
      <c r="H112" s="249"/>
      <c r="I112" s="247"/>
      <c r="J112" s="247"/>
      <c r="K112" s="247"/>
      <c r="L112" s="247"/>
    </row>
    <row r="113" spans="1:12" ht="21" customHeight="1">
      <c r="A113" s="79" t="s">
        <v>8</v>
      </c>
      <c r="B113" s="183">
        <v>7</v>
      </c>
      <c r="C113" s="194">
        <v>2349023.999998</v>
      </c>
      <c r="D113" s="194"/>
      <c r="E113" s="183">
        <v>0</v>
      </c>
      <c r="F113" s="194">
        <v>0</v>
      </c>
      <c r="G113" s="194"/>
      <c r="H113" s="188">
        <v>0</v>
      </c>
      <c r="I113" s="194">
        <v>0</v>
      </c>
      <c r="J113" s="194"/>
      <c r="K113" s="187">
        <f t="shared" ref="K113:L118" si="10">B113+E113+H113</f>
        <v>7</v>
      </c>
      <c r="L113" s="193">
        <f t="shared" si="10"/>
        <v>2349023.999998</v>
      </c>
    </row>
    <row r="114" spans="1:12" ht="21" customHeight="1">
      <c r="A114" s="79" t="s">
        <v>9</v>
      </c>
      <c r="B114" s="183">
        <v>1</v>
      </c>
      <c r="C114" s="194">
        <v>6840967.4999989998</v>
      </c>
      <c r="D114" s="194"/>
      <c r="E114" s="183">
        <v>17</v>
      </c>
      <c r="F114" s="194">
        <v>21843313.000002999</v>
      </c>
      <c r="G114" s="194"/>
      <c r="H114" s="188">
        <v>0</v>
      </c>
      <c r="I114" s="194">
        <v>0</v>
      </c>
      <c r="J114" s="194"/>
      <c r="K114" s="187">
        <f t="shared" si="10"/>
        <v>18</v>
      </c>
      <c r="L114" s="193">
        <v>28684280</v>
      </c>
    </row>
    <row r="115" spans="1:12" ht="21" customHeight="1">
      <c r="A115" s="79" t="s">
        <v>10</v>
      </c>
      <c r="B115" s="183">
        <v>7</v>
      </c>
      <c r="C115" s="192">
        <v>786304</v>
      </c>
      <c r="D115" s="183"/>
      <c r="E115" s="185">
        <v>17</v>
      </c>
      <c r="F115" s="47">
        <v>1277378.000001</v>
      </c>
      <c r="G115" s="195"/>
      <c r="H115" s="183">
        <v>8</v>
      </c>
      <c r="I115" s="192">
        <v>7101818.499996</v>
      </c>
      <c r="J115" s="192"/>
      <c r="K115" s="187">
        <f t="shared" si="10"/>
        <v>32</v>
      </c>
      <c r="L115" s="193">
        <f t="shared" si="10"/>
        <v>9165500.4999969993</v>
      </c>
    </row>
    <row r="116" spans="1:12" ht="21" customHeight="1">
      <c r="A116" s="79" t="s">
        <v>11</v>
      </c>
      <c r="B116" s="183">
        <v>8</v>
      </c>
      <c r="C116" s="192">
        <v>4772014</v>
      </c>
      <c r="D116" s="183"/>
      <c r="E116" s="185">
        <v>73</v>
      </c>
      <c r="F116" s="47">
        <v>1798245</v>
      </c>
      <c r="G116" s="195"/>
      <c r="H116" s="183">
        <v>4</v>
      </c>
      <c r="I116" s="192">
        <v>12062439.000004999</v>
      </c>
      <c r="J116" s="192"/>
      <c r="K116" s="187">
        <f t="shared" si="10"/>
        <v>85</v>
      </c>
      <c r="L116" s="193">
        <f t="shared" si="10"/>
        <v>18632698.000004999</v>
      </c>
    </row>
    <row r="117" spans="1:12" ht="21" customHeight="1">
      <c r="A117" s="79" t="s">
        <v>12</v>
      </c>
      <c r="B117" s="183">
        <v>11</v>
      </c>
      <c r="C117" s="192">
        <v>1069537.5000080001</v>
      </c>
      <c r="D117" s="183"/>
      <c r="E117" s="185">
        <v>272</v>
      </c>
      <c r="F117" s="47">
        <v>21902069.999135002</v>
      </c>
      <c r="G117" s="195"/>
      <c r="H117" s="183">
        <v>2</v>
      </c>
      <c r="I117" s="192">
        <v>1151016.000002</v>
      </c>
      <c r="J117" s="192"/>
      <c r="K117" s="187">
        <f t="shared" si="10"/>
        <v>285</v>
      </c>
      <c r="L117" s="193">
        <v>24122624</v>
      </c>
    </row>
    <row r="118" spans="1:12" ht="21" customHeight="1" thickBot="1">
      <c r="A118" s="100" t="s">
        <v>13</v>
      </c>
      <c r="B118" s="185">
        <v>37</v>
      </c>
      <c r="C118" s="47">
        <v>27060812.457859002</v>
      </c>
      <c r="D118" s="47"/>
      <c r="E118" s="185">
        <v>198</v>
      </c>
      <c r="F118" s="47">
        <v>20275921.047716003</v>
      </c>
      <c r="G118" s="47"/>
      <c r="H118" s="189">
        <v>5</v>
      </c>
      <c r="I118" s="47">
        <v>19049129.500138</v>
      </c>
      <c r="J118" s="86"/>
      <c r="K118" s="216">
        <f t="shared" si="10"/>
        <v>240</v>
      </c>
      <c r="L118" s="212">
        <f t="shared" si="10"/>
        <v>66385863.005713001</v>
      </c>
    </row>
    <row r="119" spans="1:12" ht="21" customHeight="1" thickTop="1" thickBot="1">
      <c r="A119" s="179" t="s">
        <v>41</v>
      </c>
      <c r="B119" s="186">
        <f>SUM(B105:B118)</f>
        <v>131</v>
      </c>
      <c r="C119" s="190">
        <f>SUM(C105:C118)</f>
        <v>43005233.957864001</v>
      </c>
      <c r="D119" s="190"/>
      <c r="E119" s="190">
        <f>SUM(E105:E118)</f>
        <v>587</v>
      </c>
      <c r="F119" s="190">
        <f>SUM(F105:F118)</f>
        <v>67158795.546855003</v>
      </c>
      <c r="G119" s="190"/>
      <c r="H119" s="190">
        <f>SUM(H105:H118)</f>
        <v>20</v>
      </c>
      <c r="I119" s="190">
        <f>SUM(I105:I118)</f>
        <v>39364403.000140995</v>
      </c>
      <c r="J119" s="190"/>
      <c r="K119" s="191">
        <f>SUM(K105:K118)</f>
        <v>738</v>
      </c>
      <c r="L119" s="190">
        <f>SUM(L105:L118)</f>
        <v>149528432.50571299</v>
      </c>
    </row>
    <row r="120" spans="1:12" ht="18.75" customHeight="1" thickTop="1">
      <c r="A120" s="316" t="s">
        <v>105</v>
      </c>
      <c r="B120" s="316"/>
      <c r="C120" s="316"/>
      <c r="D120" s="316"/>
      <c r="E120" s="316"/>
      <c r="F120" s="316"/>
      <c r="G120" s="234"/>
      <c r="H120" s="234"/>
      <c r="I120" s="234"/>
      <c r="J120" s="234"/>
      <c r="K120" s="234"/>
      <c r="L120" s="234"/>
    </row>
    <row r="121" spans="1:12" ht="20.25" customHeight="1">
      <c r="A121" s="293" t="s">
        <v>84</v>
      </c>
      <c r="B121" s="293"/>
      <c r="C121" s="293"/>
      <c r="D121" s="293"/>
      <c r="E121" s="293"/>
      <c r="F121" s="293"/>
      <c r="G121" s="293"/>
      <c r="H121" s="293"/>
      <c r="I121" s="196"/>
      <c r="J121" s="196"/>
      <c r="K121" s="196"/>
      <c r="L121" s="196"/>
    </row>
    <row r="122" spans="1:12" ht="16.5" customHeight="1">
      <c r="A122" s="261" t="s">
        <v>104</v>
      </c>
      <c r="B122" s="261"/>
      <c r="C122" s="261"/>
      <c r="D122" s="261"/>
      <c r="E122" s="261"/>
      <c r="F122" s="261"/>
      <c r="G122" s="261"/>
      <c r="H122" s="261"/>
      <c r="I122" s="1"/>
      <c r="J122" s="1"/>
      <c r="K122" s="1"/>
      <c r="L122" s="1"/>
    </row>
    <row r="123" spans="1:12" ht="24" customHeight="1">
      <c r="A123" s="177"/>
      <c r="B123" s="198"/>
      <c r="C123" s="198"/>
      <c r="D123" s="198"/>
      <c r="E123" s="198"/>
      <c r="F123" s="198"/>
      <c r="G123" s="198"/>
      <c r="H123" s="198"/>
      <c r="I123" s="198"/>
      <c r="J123" s="198"/>
      <c r="K123" s="198"/>
      <c r="L123" s="198"/>
    </row>
    <row r="124" spans="1:12" ht="16.5" customHeight="1">
      <c r="A124" s="262" t="s">
        <v>51</v>
      </c>
      <c r="B124" s="262"/>
      <c r="C124" s="262"/>
      <c r="D124" s="262"/>
      <c r="E124" s="262"/>
      <c r="F124" s="178"/>
      <c r="G124" s="178"/>
      <c r="H124" s="178"/>
      <c r="I124" s="178">
        <v>105</v>
      </c>
      <c r="J124" s="178"/>
      <c r="K124" s="178"/>
      <c r="L124" s="178"/>
    </row>
    <row r="125" spans="1:12" ht="33" customHeight="1">
      <c r="A125" s="284" t="s">
        <v>117</v>
      </c>
      <c r="B125" s="284"/>
      <c r="C125" s="284"/>
      <c r="D125" s="284"/>
      <c r="E125" s="284"/>
      <c r="F125" s="284"/>
      <c r="G125" s="284"/>
      <c r="H125" s="284"/>
      <c r="I125" s="284"/>
      <c r="J125" s="284"/>
      <c r="K125" s="284"/>
      <c r="L125" s="284"/>
    </row>
    <row r="126" spans="1:12" ht="16.5" thickBot="1">
      <c r="A126" s="315" t="s">
        <v>125</v>
      </c>
      <c r="B126" s="315"/>
      <c r="C126" s="81"/>
      <c r="D126" s="81"/>
      <c r="E126" s="81"/>
      <c r="F126" s="81"/>
      <c r="G126" s="81"/>
      <c r="H126" s="81"/>
      <c r="I126" s="297"/>
      <c r="J126" s="297"/>
      <c r="K126" s="297"/>
      <c r="L126" s="297"/>
    </row>
    <row r="127" spans="1:12" ht="23.25" customHeight="1" thickTop="1">
      <c r="A127" s="295" t="s">
        <v>14</v>
      </c>
      <c r="B127" s="294" t="s">
        <v>82</v>
      </c>
      <c r="C127" s="294"/>
      <c r="D127" s="180"/>
      <c r="E127" s="294" t="s">
        <v>83</v>
      </c>
      <c r="F127" s="294"/>
      <c r="G127" s="180"/>
      <c r="H127" s="294" t="s">
        <v>81</v>
      </c>
      <c r="I127" s="294"/>
      <c r="J127" s="180"/>
      <c r="K127" s="294" t="s">
        <v>0</v>
      </c>
      <c r="L127" s="294"/>
    </row>
    <row r="128" spans="1:12" ht="19.5" customHeight="1">
      <c r="A128" s="296"/>
      <c r="B128" s="97" t="s">
        <v>86</v>
      </c>
      <c r="C128" s="97" t="s">
        <v>120</v>
      </c>
      <c r="D128" s="181"/>
      <c r="E128" s="97" t="s">
        <v>86</v>
      </c>
      <c r="F128" s="97" t="s">
        <v>120</v>
      </c>
      <c r="G128" s="181"/>
      <c r="H128" s="97" t="s">
        <v>86</v>
      </c>
      <c r="I128" s="97" t="s">
        <v>120</v>
      </c>
      <c r="J128" s="181"/>
      <c r="K128" s="97" t="s">
        <v>86</v>
      </c>
      <c r="L128" s="97" t="s">
        <v>120</v>
      </c>
    </row>
    <row r="129" spans="1:12" ht="21" customHeight="1">
      <c r="A129" s="78" t="s">
        <v>15</v>
      </c>
      <c r="B129" s="246"/>
      <c r="C129" s="248"/>
      <c r="D129" s="248"/>
      <c r="E129" s="246"/>
      <c r="F129" s="248"/>
      <c r="G129" s="248"/>
      <c r="H129" s="246"/>
      <c r="I129" s="248"/>
      <c r="J129" s="248"/>
      <c r="K129" s="246"/>
      <c r="L129" s="248"/>
    </row>
    <row r="130" spans="1:12" ht="21" customHeight="1">
      <c r="A130" s="79" t="s">
        <v>1</v>
      </c>
      <c r="B130" s="182">
        <v>1</v>
      </c>
      <c r="C130" s="193">
        <v>0</v>
      </c>
      <c r="D130" s="193"/>
      <c r="E130" s="182">
        <v>55</v>
      </c>
      <c r="F130" s="193">
        <v>3114</v>
      </c>
      <c r="G130" s="193"/>
      <c r="H130" s="187">
        <v>1</v>
      </c>
      <c r="I130" s="193">
        <v>6997</v>
      </c>
      <c r="J130" s="193"/>
      <c r="K130" s="187">
        <f>B130+E130+H130</f>
        <v>57</v>
      </c>
      <c r="L130" s="193">
        <f>C130+F130+I130</f>
        <v>10111</v>
      </c>
    </row>
    <row r="131" spans="1:12" ht="21" customHeight="1">
      <c r="A131" s="79" t="s">
        <v>2</v>
      </c>
      <c r="B131" s="183">
        <v>37</v>
      </c>
      <c r="C131" s="194">
        <v>572825994.50000191</v>
      </c>
      <c r="D131" s="194"/>
      <c r="E131" s="183">
        <v>1</v>
      </c>
      <c r="F131" s="194">
        <v>0</v>
      </c>
      <c r="G131" s="194"/>
      <c r="H131" s="194">
        <v>0</v>
      </c>
      <c r="I131" s="194">
        <v>0</v>
      </c>
      <c r="J131" s="194"/>
      <c r="K131" s="187">
        <f t="shared" ref="K131:K143" si="11">B131+E131+H131</f>
        <v>38</v>
      </c>
      <c r="L131" s="193">
        <f t="shared" ref="L131:L142" si="12">C131+F131+I131</f>
        <v>572825994.50000191</v>
      </c>
    </row>
    <row r="132" spans="1:12" ht="21" customHeight="1">
      <c r="A132" s="79" t="s">
        <v>30</v>
      </c>
      <c r="B132" s="183">
        <v>5</v>
      </c>
      <c r="C132" s="194">
        <v>28011032.000003003</v>
      </c>
      <c r="D132" s="194"/>
      <c r="E132" s="183">
        <v>0</v>
      </c>
      <c r="F132" s="183">
        <v>0</v>
      </c>
      <c r="G132" s="183"/>
      <c r="H132" s="183">
        <v>0</v>
      </c>
      <c r="I132" s="192">
        <v>0</v>
      </c>
      <c r="J132" s="183"/>
      <c r="K132" s="187">
        <f t="shared" si="11"/>
        <v>5</v>
      </c>
      <c r="L132" s="193">
        <f t="shared" si="12"/>
        <v>28011032.000003003</v>
      </c>
    </row>
    <row r="133" spans="1:12" ht="21" customHeight="1">
      <c r="A133" s="79" t="s">
        <v>3</v>
      </c>
      <c r="B133" s="183">
        <v>7</v>
      </c>
      <c r="C133" s="192">
        <v>10312196</v>
      </c>
      <c r="D133" s="183"/>
      <c r="E133" s="183">
        <v>2</v>
      </c>
      <c r="F133" s="194">
        <v>15</v>
      </c>
      <c r="G133" s="194"/>
      <c r="H133" s="183">
        <v>0</v>
      </c>
      <c r="I133" s="192">
        <v>0</v>
      </c>
      <c r="J133" s="183"/>
      <c r="K133" s="187">
        <f t="shared" si="11"/>
        <v>9</v>
      </c>
      <c r="L133" s="193">
        <f t="shared" si="12"/>
        <v>10312211</v>
      </c>
    </row>
    <row r="134" spans="1:12" ht="21" customHeight="1">
      <c r="A134" s="79" t="s">
        <v>4</v>
      </c>
      <c r="B134" s="183">
        <v>4</v>
      </c>
      <c r="C134" s="194">
        <v>245355552.00001103</v>
      </c>
      <c r="D134" s="194"/>
      <c r="E134" s="183">
        <v>0</v>
      </c>
      <c r="F134" s="183">
        <v>0</v>
      </c>
      <c r="G134" s="183"/>
      <c r="H134" s="183">
        <v>1</v>
      </c>
      <c r="I134" s="192">
        <v>71076472</v>
      </c>
      <c r="J134" s="192"/>
      <c r="K134" s="187">
        <f t="shared" si="11"/>
        <v>5</v>
      </c>
      <c r="L134" s="193">
        <f t="shared" si="12"/>
        <v>316432024.00001103</v>
      </c>
    </row>
    <row r="135" spans="1:12" ht="21" customHeight="1">
      <c r="A135" s="79" t="s">
        <v>5</v>
      </c>
      <c r="B135" s="183">
        <v>1</v>
      </c>
      <c r="C135" s="193">
        <v>218707.5</v>
      </c>
      <c r="D135" s="194"/>
      <c r="E135" s="183">
        <v>0</v>
      </c>
      <c r="F135" s="183">
        <v>0</v>
      </c>
      <c r="G135" s="183"/>
      <c r="H135" s="183">
        <v>0</v>
      </c>
      <c r="I135" s="192">
        <v>0</v>
      </c>
      <c r="J135" s="183"/>
      <c r="K135" s="187">
        <f t="shared" si="11"/>
        <v>1</v>
      </c>
      <c r="L135" s="193">
        <f t="shared" si="12"/>
        <v>218707.5</v>
      </c>
    </row>
    <row r="136" spans="1:12" ht="21" customHeight="1">
      <c r="A136" s="79" t="s">
        <v>6</v>
      </c>
      <c r="B136" s="183">
        <v>4</v>
      </c>
      <c r="C136" s="192">
        <v>3279094</v>
      </c>
      <c r="D136" s="183"/>
      <c r="E136" s="182">
        <v>113</v>
      </c>
      <c r="F136" s="193">
        <v>23107</v>
      </c>
      <c r="G136" s="194"/>
      <c r="H136" s="183">
        <v>0</v>
      </c>
      <c r="I136" s="192">
        <v>0</v>
      </c>
      <c r="J136" s="183"/>
      <c r="K136" s="187">
        <f t="shared" si="11"/>
        <v>117</v>
      </c>
      <c r="L136" s="193">
        <f t="shared" si="12"/>
        <v>3302201</v>
      </c>
    </row>
    <row r="137" spans="1:12" ht="21" customHeight="1">
      <c r="A137" s="79" t="s">
        <v>7</v>
      </c>
      <c r="B137" s="183">
        <v>16</v>
      </c>
      <c r="C137" s="194">
        <v>4447407.9999979995</v>
      </c>
      <c r="D137" s="194"/>
      <c r="E137" s="183">
        <v>22</v>
      </c>
      <c r="F137" s="194">
        <v>103640675.000008</v>
      </c>
      <c r="G137" s="194"/>
      <c r="H137" s="183">
        <v>0</v>
      </c>
      <c r="I137" s="192">
        <v>0</v>
      </c>
      <c r="J137" s="183"/>
      <c r="K137" s="187">
        <f t="shared" si="11"/>
        <v>38</v>
      </c>
      <c r="L137" s="193">
        <f t="shared" si="12"/>
        <v>108088083.00000601</v>
      </c>
    </row>
    <row r="138" spans="1:12" ht="21" customHeight="1">
      <c r="A138" s="79" t="s">
        <v>8</v>
      </c>
      <c r="B138" s="183">
        <v>1</v>
      </c>
      <c r="C138" s="194">
        <v>4</v>
      </c>
      <c r="D138" s="194"/>
      <c r="E138" s="183">
        <v>0</v>
      </c>
      <c r="F138" s="183">
        <v>0</v>
      </c>
      <c r="G138" s="183"/>
      <c r="H138" s="183">
        <v>0</v>
      </c>
      <c r="I138" s="192">
        <v>0</v>
      </c>
      <c r="J138" s="183"/>
      <c r="K138" s="187">
        <f t="shared" si="11"/>
        <v>1</v>
      </c>
      <c r="L138" s="193">
        <f t="shared" si="12"/>
        <v>4</v>
      </c>
    </row>
    <row r="139" spans="1:12" ht="21" customHeight="1">
      <c r="A139" s="79" t="s">
        <v>9</v>
      </c>
      <c r="B139" s="183">
        <v>11</v>
      </c>
      <c r="C139" s="194">
        <v>51267307.5</v>
      </c>
      <c r="D139" s="194"/>
      <c r="E139" s="183">
        <v>0</v>
      </c>
      <c r="F139" s="183">
        <v>0</v>
      </c>
      <c r="G139" s="183"/>
      <c r="H139" s="183">
        <v>0</v>
      </c>
      <c r="I139" s="192">
        <v>0</v>
      </c>
      <c r="J139" s="183"/>
      <c r="K139" s="187">
        <f t="shared" si="11"/>
        <v>11</v>
      </c>
      <c r="L139" s="193">
        <f t="shared" si="12"/>
        <v>51267307.5</v>
      </c>
    </row>
    <row r="140" spans="1:12" ht="21" customHeight="1">
      <c r="A140" s="79" t="s">
        <v>10</v>
      </c>
      <c r="B140" s="183">
        <v>1</v>
      </c>
      <c r="C140" s="192">
        <v>19330</v>
      </c>
      <c r="D140" s="183"/>
      <c r="E140" s="182">
        <v>16</v>
      </c>
      <c r="F140" s="193">
        <v>1112086.000001</v>
      </c>
      <c r="G140" s="194"/>
      <c r="H140" s="183">
        <v>0</v>
      </c>
      <c r="I140" s="192">
        <v>0</v>
      </c>
      <c r="J140" s="183"/>
      <c r="K140" s="187">
        <f t="shared" si="11"/>
        <v>17</v>
      </c>
      <c r="L140" s="193">
        <f t="shared" si="12"/>
        <v>1131416.000001</v>
      </c>
    </row>
    <row r="141" spans="1:12" ht="21" customHeight="1">
      <c r="A141" s="79" t="s">
        <v>11</v>
      </c>
      <c r="B141" s="183">
        <v>2</v>
      </c>
      <c r="C141" s="192">
        <v>32818</v>
      </c>
      <c r="D141" s="183"/>
      <c r="E141" s="185">
        <v>68</v>
      </c>
      <c r="F141" s="47">
        <v>1181560</v>
      </c>
      <c r="G141" s="195"/>
      <c r="H141" s="183">
        <v>1</v>
      </c>
      <c r="I141" s="192">
        <v>99728</v>
      </c>
      <c r="J141" s="192"/>
      <c r="K141" s="187">
        <f t="shared" si="11"/>
        <v>71</v>
      </c>
      <c r="L141" s="193">
        <f t="shared" si="12"/>
        <v>1314106</v>
      </c>
    </row>
    <row r="142" spans="1:12" ht="21" customHeight="1">
      <c r="A142" s="79" t="s">
        <v>12</v>
      </c>
      <c r="B142" s="183">
        <v>36</v>
      </c>
      <c r="C142" s="192">
        <v>8583293.500031</v>
      </c>
      <c r="D142" s="183"/>
      <c r="E142" s="185">
        <v>127</v>
      </c>
      <c r="F142" s="47">
        <v>8907544.0000270009</v>
      </c>
      <c r="G142" s="195"/>
      <c r="H142" s="183">
        <v>1</v>
      </c>
      <c r="I142" s="192">
        <v>0</v>
      </c>
      <c r="J142" s="192"/>
      <c r="K142" s="187">
        <f t="shared" si="11"/>
        <v>164</v>
      </c>
      <c r="L142" s="193">
        <f t="shared" si="12"/>
        <v>17490837.500058003</v>
      </c>
    </row>
    <row r="143" spans="1:12" ht="21" customHeight="1" thickBot="1">
      <c r="A143" s="100" t="s">
        <v>13</v>
      </c>
      <c r="B143" s="185">
        <v>159</v>
      </c>
      <c r="C143" s="47">
        <v>18991688.758928005</v>
      </c>
      <c r="D143" s="47"/>
      <c r="E143" s="185">
        <v>149</v>
      </c>
      <c r="F143" s="47">
        <v>23361324.616881963</v>
      </c>
      <c r="G143" s="47"/>
      <c r="H143" s="189">
        <v>4</v>
      </c>
      <c r="I143" s="47">
        <v>3307768.0000470001</v>
      </c>
      <c r="J143" s="47"/>
      <c r="K143" s="187">
        <f t="shared" si="11"/>
        <v>312</v>
      </c>
      <c r="L143" s="193">
        <v>45660782</v>
      </c>
    </row>
    <row r="144" spans="1:12" ht="21" customHeight="1" thickTop="1" thickBot="1">
      <c r="A144" s="179" t="s">
        <v>41</v>
      </c>
      <c r="B144" s="186">
        <f>SUM(B130:B143)</f>
        <v>285</v>
      </c>
      <c r="C144" s="190">
        <v>943344428</v>
      </c>
      <c r="D144" s="190"/>
      <c r="E144" s="190">
        <f>SUM(E130:E143)</f>
        <v>553</v>
      </c>
      <c r="F144" s="190">
        <f>SUM(F130:F143)</f>
        <v>138229425.61691797</v>
      </c>
      <c r="G144" s="190"/>
      <c r="H144" s="190">
        <f>SUM(H130:H143)</f>
        <v>8</v>
      </c>
      <c r="I144" s="190">
        <v>74490965</v>
      </c>
      <c r="J144" s="190"/>
      <c r="K144" s="191">
        <f>SUM(K130:K143)</f>
        <v>846</v>
      </c>
      <c r="L144" s="190">
        <f>C144+F144+I144</f>
        <v>1156064818.6169181</v>
      </c>
    </row>
    <row r="145" spans="1:12" ht="18.75" customHeight="1" thickTop="1">
      <c r="A145" s="316" t="s">
        <v>105</v>
      </c>
      <c r="B145" s="316"/>
      <c r="C145" s="316"/>
      <c r="D145" s="316"/>
      <c r="E145" s="316"/>
      <c r="F145" s="316"/>
      <c r="G145" s="234"/>
      <c r="H145" s="234"/>
      <c r="I145" s="234"/>
      <c r="J145" s="234"/>
      <c r="K145" s="234"/>
      <c r="L145" s="234"/>
    </row>
    <row r="146" spans="1:12" ht="16.5" customHeight="1">
      <c r="A146" s="293" t="s">
        <v>84</v>
      </c>
      <c r="B146" s="293"/>
      <c r="C146" s="293"/>
      <c r="D146" s="293"/>
      <c r="E146" s="293"/>
      <c r="F146" s="293"/>
      <c r="G146" s="293"/>
      <c r="H146" s="293"/>
      <c r="I146" s="196"/>
      <c r="J146" s="196"/>
      <c r="K146" s="196"/>
      <c r="L146" s="196"/>
    </row>
    <row r="147" spans="1:12" ht="17.25" customHeight="1">
      <c r="A147" s="261" t="s">
        <v>104</v>
      </c>
      <c r="B147" s="261"/>
      <c r="C147" s="261"/>
      <c r="D147" s="261"/>
      <c r="E147" s="261"/>
      <c r="F147" s="261"/>
      <c r="G147" s="261"/>
      <c r="H147" s="261"/>
      <c r="I147" s="1"/>
      <c r="J147" s="1"/>
      <c r="K147" s="1"/>
      <c r="L147" s="1"/>
    </row>
    <row r="148" spans="1:12" ht="26.25" customHeight="1">
      <c r="A148" s="177"/>
      <c r="B148" s="198"/>
      <c r="C148" s="198"/>
      <c r="D148" s="198"/>
      <c r="E148" s="198"/>
      <c r="F148" s="198"/>
      <c r="G148" s="198"/>
      <c r="H148" s="198"/>
      <c r="I148" s="198"/>
      <c r="J148" s="198"/>
      <c r="K148" s="198"/>
      <c r="L148" s="198"/>
    </row>
    <row r="149" spans="1:12" ht="21" customHeight="1">
      <c r="A149" s="262" t="s">
        <v>51</v>
      </c>
      <c r="B149" s="262"/>
      <c r="C149" s="262"/>
      <c r="D149" s="262"/>
      <c r="E149" s="262"/>
      <c r="F149" s="178"/>
      <c r="G149" s="178"/>
      <c r="H149" s="178"/>
      <c r="I149" s="178">
        <v>106</v>
      </c>
      <c r="J149" s="178"/>
      <c r="K149" s="178"/>
      <c r="L149" s="178"/>
    </row>
    <row r="150" spans="1:12" ht="36" customHeight="1">
      <c r="A150" s="284" t="s">
        <v>118</v>
      </c>
      <c r="B150" s="284"/>
      <c r="C150" s="284"/>
      <c r="D150" s="284"/>
      <c r="E150" s="284"/>
      <c r="F150" s="284"/>
      <c r="G150" s="284"/>
      <c r="H150" s="284"/>
      <c r="I150" s="284"/>
      <c r="J150" s="284"/>
      <c r="K150" s="284"/>
      <c r="L150" s="284"/>
    </row>
    <row r="151" spans="1:12" ht="16.5" thickBot="1">
      <c r="A151" s="315" t="s">
        <v>126</v>
      </c>
      <c r="B151" s="315"/>
      <c r="C151" s="81"/>
      <c r="D151" s="81"/>
      <c r="E151" s="81"/>
      <c r="F151" s="81"/>
      <c r="G151" s="81"/>
      <c r="H151" s="81"/>
      <c r="I151" s="297"/>
      <c r="J151" s="297"/>
      <c r="K151" s="297"/>
      <c r="L151" s="297"/>
    </row>
    <row r="152" spans="1:12" ht="23.25" customHeight="1" thickTop="1">
      <c r="A152" s="295" t="s">
        <v>14</v>
      </c>
      <c r="B152" s="294" t="s">
        <v>82</v>
      </c>
      <c r="C152" s="294"/>
      <c r="D152" s="180"/>
      <c r="E152" s="294" t="s">
        <v>83</v>
      </c>
      <c r="F152" s="294"/>
      <c r="G152" s="180"/>
      <c r="H152" s="294" t="s">
        <v>81</v>
      </c>
      <c r="I152" s="294"/>
      <c r="J152" s="180"/>
      <c r="K152" s="294" t="s">
        <v>0</v>
      </c>
      <c r="L152" s="294"/>
    </row>
    <row r="153" spans="1:12" ht="24" customHeight="1">
      <c r="A153" s="296"/>
      <c r="B153" s="97" t="s">
        <v>86</v>
      </c>
      <c r="C153" s="97" t="s">
        <v>120</v>
      </c>
      <c r="D153" s="181"/>
      <c r="E153" s="97" t="s">
        <v>86</v>
      </c>
      <c r="F153" s="97" t="s">
        <v>120</v>
      </c>
      <c r="G153" s="181"/>
      <c r="H153" s="97" t="s">
        <v>86</v>
      </c>
      <c r="I153" s="97" t="s">
        <v>120</v>
      </c>
      <c r="J153" s="181"/>
      <c r="K153" s="97" t="s">
        <v>86</v>
      </c>
      <c r="L153" s="97" t="s">
        <v>120</v>
      </c>
    </row>
    <row r="154" spans="1:12" ht="21" customHeight="1">
      <c r="A154" s="78" t="s">
        <v>15</v>
      </c>
      <c r="B154" s="246"/>
      <c r="C154" s="248"/>
      <c r="D154" s="248"/>
      <c r="E154" s="246"/>
      <c r="F154" s="248"/>
      <c r="G154" s="248"/>
      <c r="H154" s="246"/>
      <c r="I154" s="248"/>
      <c r="J154" s="248"/>
      <c r="K154" s="246"/>
      <c r="L154" s="248"/>
    </row>
    <row r="155" spans="1:12" ht="21" customHeight="1">
      <c r="A155" s="79" t="s">
        <v>1</v>
      </c>
      <c r="B155" s="182">
        <v>1</v>
      </c>
      <c r="C155" s="193">
        <v>10</v>
      </c>
      <c r="D155" s="193"/>
      <c r="E155" s="182">
        <v>26</v>
      </c>
      <c r="F155" s="193">
        <v>300</v>
      </c>
      <c r="G155" s="193"/>
      <c r="H155" s="187">
        <v>0</v>
      </c>
      <c r="I155" s="193">
        <v>0</v>
      </c>
      <c r="J155" s="193"/>
      <c r="K155" s="187">
        <v>27</v>
      </c>
      <c r="L155" s="193">
        <v>310</v>
      </c>
    </row>
    <row r="156" spans="1:12" ht="21" customHeight="1">
      <c r="A156" s="79" t="s">
        <v>2</v>
      </c>
      <c r="B156" s="183">
        <v>8</v>
      </c>
      <c r="C156" s="194">
        <v>0</v>
      </c>
      <c r="D156" s="194"/>
      <c r="E156" s="183">
        <v>11</v>
      </c>
      <c r="F156" s="194">
        <v>191</v>
      </c>
      <c r="G156" s="194"/>
      <c r="H156" s="187">
        <v>0</v>
      </c>
      <c r="I156" s="193">
        <v>0</v>
      </c>
      <c r="J156" s="193"/>
      <c r="K156" s="187">
        <v>19</v>
      </c>
      <c r="L156" s="193">
        <v>191</v>
      </c>
    </row>
    <row r="157" spans="1:12" ht="21" customHeight="1">
      <c r="A157" s="79" t="s">
        <v>30</v>
      </c>
      <c r="B157" s="183">
        <v>11</v>
      </c>
      <c r="C157" s="194">
        <v>10354775.000009</v>
      </c>
      <c r="D157" s="194"/>
      <c r="E157" s="183">
        <v>39</v>
      </c>
      <c r="F157" s="194">
        <v>168808</v>
      </c>
      <c r="G157" s="194"/>
      <c r="H157" s="187">
        <v>0</v>
      </c>
      <c r="I157" s="193">
        <v>0</v>
      </c>
      <c r="J157" s="194"/>
      <c r="K157" s="194">
        <v>50</v>
      </c>
      <c r="L157" s="194">
        <v>10523583.000009</v>
      </c>
    </row>
    <row r="158" spans="1:12" ht="21" customHeight="1">
      <c r="A158" s="79" t="s">
        <v>3</v>
      </c>
      <c r="B158" s="183">
        <v>2</v>
      </c>
      <c r="C158" s="192">
        <v>4289390</v>
      </c>
      <c r="D158" s="183"/>
      <c r="E158" s="183">
        <v>10</v>
      </c>
      <c r="F158" s="194">
        <v>100</v>
      </c>
      <c r="G158" s="194"/>
      <c r="H158" s="187">
        <v>0</v>
      </c>
      <c r="I158" s="193">
        <v>0</v>
      </c>
      <c r="J158" s="194"/>
      <c r="K158" s="192">
        <v>12</v>
      </c>
      <c r="L158" s="192">
        <v>4289490</v>
      </c>
    </row>
    <row r="159" spans="1:12" ht="21" customHeight="1">
      <c r="A159" s="79" t="s">
        <v>4</v>
      </c>
      <c r="B159" s="183">
        <v>4</v>
      </c>
      <c r="C159" s="194">
        <v>2388273.5000009998</v>
      </c>
      <c r="D159" s="194"/>
      <c r="E159" s="183">
        <v>0</v>
      </c>
      <c r="F159" s="192">
        <v>0</v>
      </c>
      <c r="G159" s="183"/>
      <c r="H159" s="187">
        <v>0</v>
      </c>
      <c r="I159" s="193">
        <v>0</v>
      </c>
      <c r="J159" s="194"/>
      <c r="K159" s="192">
        <v>4</v>
      </c>
      <c r="L159" s="192">
        <v>2388273.5000009998</v>
      </c>
    </row>
    <row r="160" spans="1:12" ht="21" customHeight="1">
      <c r="A160" s="79" t="s">
        <v>5</v>
      </c>
      <c r="B160" s="183">
        <v>0</v>
      </c>
      <c r="C160" s="192">
        <v>0</v>
      </c>
      <c r="D160" s="183"/>
      <c r="E160" s="183">
        <v>1</v>
      </c>
      <c r="F160" s="192">
        <v>50</v>
      </c>
      <c r="G160" s="183"/>
      <c r="H160" s="187">
        <v>0</v>
      </c>
      <c r="I160" s="193">
        <v>0</v>
      </c>
      <c r="J160" s="193"/>
      <c r="K160" s="187">
        <v>1</v>
      </c>
      <c r="L160" s="193">
        <v>50</v>
      </c>
    </row>
    <row r="161" spans="1:12" ht="21" customHeight="1">
      <c r="A161" s="79" t="s">
        <v>6</v>
      </c>
      <c r="B161" s="183">
        <v>3</v>
      </c>
      <c r="C161" s="192">
        <v>130</v>
      </c>
      <c r="D161" s="183"/>
      <c r="E161" s="182">
        <v>114</v>
      </c>
      <c r="F161" s="193">
        <v>5520745.0000019995</v>
      </c>
      <c r="G161" s="193"/>
      <c r="H161" s="187">
        <v>0</v>
      </c>
      <c r="I161" s="193">
        <v>0</v>
      </c>
      <c r="J161" s="193"/>
      <c r="K161" s="187">
        <v>117</v>
      </c>
      <c r="L161" s="193">
        <v>5520875.0000019995</v>
      </c>
    </row>
    <row r="162" spans="1:12" ht="21" customHeight="1">
      <c r="A162" s="79" t="s">
        <v>7</v>
      </c>
      <c r="B162" s="183">
        <v>0</v>
      </c>
      <c r="C162" s="192">
        <v>0</v>
      </c>
      <c r="D162" s="183"/>
      <c r="E162" s="183">
        <v>2</v>
      </c>
      <c r="F162" s="194">
        <v>1020175.499999</v>
      </c>
      <c r="G162" s="194"/>
      <c r="H162" s="187">
        <v>0</v>
      </c>
      <c r="I162" s="193">
        <v>0</v>
      </c>
      <c r="J162" s="194"/>
      <c r="K162" s="194">
        <v>2</v>
      </c>
      <c r="L162" s="194">
        <v>1020175.499999</v>
      </c>
    </row>
    <row r="163" spans="1:12" ht="21" customHeight="1">
      <c r="A163" s="79" t="s">
        <v>8</v>
      </c>
      <c r="B163" s="246"/>
      <c r="C163" s="247"/>
      <c r="D163" s="247"/>
      <c r="E163" s="246"/>
      <c r="F163" s="247"/>
      <c r="G163" s="247"/>
      <c r="H163" s="249"/>
      <c r="I163" s="247"/>
      <c r="J163" s="247"/>
      <c r="K163" s="253"/>
      <c r="L163" s="251"/>
    </row>
    <row r="164" spans="1:12" ht="21" customHeight="1">
      <c r="A164" s="79" t="s">
        <v>9</v>
      </c>
      <c r="B164" s="246"/>
      <c r="C164" s="247"/>
      <c r="D164" s="247"/>
      <c r="E164" s="246"/>
      <c r="F164" s="247"/>
      <c r="G164" s="247"/>
      <c r="H164" s="246"/>
      <c r="I164" s="248"/>
      <c r="J164" s="248"/>
      <c r="K164" s="248"/>
      <c r="L164" s="248"/>
    </row>
    <row r="165" spans="1:12" ht="21" customHeight="1">
      <c r="A165" s="79" t="s">
        <v>10</v>
      </c>
      <c r="B165" s="183">
        <v>0</v>
      </c>
      <c r="C165" s="192">
        <v>0</v>
      </c>
      <c r="D165" s="183"/>
      <c r="E165" s="182">
        <v>11</v>
      </c>
      <c r="F165" s="193">
        <v>1</v>
      </c>
      <c r="G165" s="194"/>
      <c r="H165" s="183">
        <v>0</v>
      </c>
      <c r="I165" s="183">
        <v>0</v>
      </c>
      <c r="J165" s="183"/>
      <c r="K165" s="187">
        <v>11</v>
      </c>
      <c r="L165" s="193">
        <v>1</v>
      </c>
    </row>
    <row r="166" spans="1:12" ht="21" customHeight="1">
      <c r="A166" s="79" t="s">
        <v>11</v>
      </c>
      <c r="B166" s="183">
        <v>0</v>
      </c>
      <c r="C166" s="192">
        <v>0</v>
      </c>
      <c r="D166" s="183"/>
      <c r="E166" s="182">
        <v>32</v>
      </c>
      <c r="F166" s="193">
        <v>711879</v>
      </c>
      <c r="G166" s="194"/>
      <c r="H166" s="183">
        <v>0</v>
      </c>
      <c r="I166" s="183">
        <v>0</v>
      </c>
      <c r="J166" s="183"/>
      <c r="K166" s="187">
        <v>32</v>
      </c>
      <c r="L166" s="193">
        <v>711879</v>
      </c>
    </row>
    <row r="167" spans="1:12" ht="21" customHeight="1">
      <c r="A167" s="79" t="s">
        <v>12</v>
      </c>
      <c r="B167" s="183">
        <v>6</v>
      </c>
      <c r="C167" s="192">
        <v>208261.5</v>
      </c>
      <c r="D167" s="183"/>
      <c r="E167" s="185">
        <v>70</v>
      </c>
      <c r="F167" s="47">
        <v>294637.49999799998</v>
      </c>
      <c r="G167" s="195"/>
      <c r="H167" s="183">
        <v>3</v>
      </c>
      <c r="I167" s="192">
        <v>62778</v>
      </c>
      <c r="J167" s="192"/>
      <c r="K167" s="187">
        <v>79</v>
      </c>
      <c r="L167" s="193">
        <v>565676.99999799998</v>
      </c>
    </row>
    <row r="168" spans="1:12" ht="21" customHeight="1" thickBot="1">
      <c r="A168" s="100" t="s">
        <v>13</v>
      </c>
      <c r="B168" s="185">
        <v>17</v>
      </c>
      <c r="C168" s="47">
        <v>115351.99999899999</v>
      </c>
      <c r="D168" s="47"/>
      <c r="E168" s="185">
        <v>84</v>
      </c>
      <c r="F168" s="47">
        <v>1374077.500004</v>
      </c>
      <c r="G168" s="47"/>
      <c r="H168" s="189">
        <v>3</v>
      </c>
      <c r="I168" s="47">
        <v>49935.5</v>
      </c>
      <c r="J168" s="47"/>
      <c r="K168" s="187">
        <v>104</v>
      </c>
      <c r="L168" s="212">
        <v>1539366</v>
      </c>
    </row>
    <row r="169" spans="1:12" ht="21" customHeight="1" thickTop="1" thickBot="1">
      <c r="A169" s="179" t="s">
        <v>41</v>
      </c>
      <c r="B169" s="186">
        <f>SUM(B155:B168)</f>
        <v>52</v>
      </c>
      <c r="C169" s="190">
        <v>17356193</v>
      </c>
      <c r="D169" s="190"/>
      <c r="E169" s="190">
        <f>SUM(E155:E168)</f>
        <v>400</v>
      </c>
      <c r="F169" s="190">
        <v>9090964</v>
      </c>
      <c r="G169" s="190"/>
      <c r="H169" s="190">
        <f>SUM(H155:H168)</f>
        <v>6</v>
      </c>
      <c r="I169" s="190">
        <f>SUM(I155:I168)</f>
        <v>112713.5</v>
      </c>
      <c r="J169" s="190"/>
      <c r="K169" s="191">
        <f>SUM(K155:K168)</f>
        <v>458</v>
      </c>
      <c r="L169" s="190">
        <f>SUM(L155:L168)</f>
        <v>26559871.000009</v>
      </c>
    </row>
    <row r="170" spans="1:12" ht="18.75" customHeight="1" thickTop="1">
      <c r="A170" s="316" t="s">
        <v>106</v>
      </c>
      <c r="B170" s="316"/>
      <c r="C170" s="316"/>
      <c r="D170" s="316"/>
      <c r="E170" s="316"/>
      <c r="F170" s="316"/>
      <c r="G170" s="316"/>
      <c r="H170" s="316"/>
      <c r="I170" s="316"/>
      <c r="J170" s="316"/>
      <c r="K170" s="316"/>
      <c r="L170" s="316"/>
    </row>
    <row r="171" spans="1:12" ht="22.5" customHeight="1">
      <c r="A171" s="293" t="s">
        <v>84</v>
      </c>
      <c r="B171" s="293"/>
      <c r="C171" s="293"/>
      <c r="D171" s="293"/>
      <c r="E171" s="293"/>
      <c r="F171" s="293"/>
      <c r="G171" s="293"/>
      <c r="H171" s="293"/>
      <c r="I171" s="196"/>
      <c r="J171" s="196"/>
      <c r="K171" s="196"/>
      <c r="L171" s="196"/>
    </row>
    <row r="172" spans="1:12" ht="23.25" customHeight="1">
      <c r="A172" s="261" t="s">
        <v>104</v>
      </c>
      <c r="B172" s="261"/>
      <c r="C172" s="261"/>
      <c r="D172" s="261"/>
      <c r="E172" s="261"/>
      <c r="F172" s="261"/>
      <c r="G172" s="261"/>
      <c r="H172" s="261"/>
      <c r="I172" s="1"/>
      <c r="J172" s="1"/>
      <c r="K172" s="1"/>
      <c r="L172" s="1"/>
    </row>
    <row r="173" spans="1:12" ht="11.25" customHeight="1">
      <c r="A173" s="177"/>
      <c r="B173" s="198"/>
      <c r="C173" s="198"/>
      <c r="D173" s="198"/>
      <c r="E173" s="198"/>
      <c r="F173" s="198"/>
      <c r="G173" s="198"/>
      <c r="H173" s="198"/>
      <c r="I173" s="198"/>
      <c r="J173" s="198"/>
      <c r="K173" s="198"/>
      <c r="L173" s="198"/>
    </row>
    <row r="174" spans="1:12" ht="18" customHeight="1">
      <c r="A174" s="262" t="s">
        <v>51</v>
      </c>
      <c r="B174" s="262"/>
      <c r="C174" s="262"/>
      <c r="D174" s="262"/>
      <c r="E174" s="262"/>
      <c r="F174" s="178"/>
      <c r="G174" s="178"/>
      <c r="H174" s="178"/>
      <c r="I174" s="178"/>
      <c r="J174" s="178"/>
      <c r="K174" s="178">
        <v>107</v>
      </c>
      <c r="L174" s="178"/>
    </row>
    <row r="175" spans="1:12">
      <c r="B175" s="177"/>
      <c r="C175" s="177"/>
      <c r="D175" s="177"/>
      <c r="E175" s="177"/>
      <c r="F175" s="177"/>
      <c r="G175" s="177"/>
      <c r="H175" s="177"/>
      <c r="I175" s="177"/>
      <c r="J175" s="177"/>
      <c r="K175" s="177"/>
      <c r="L175" s="177"/>
    </row>
  </sheetData>
  <mergeCells count="83">
    <mergeCell ref="K3:L3"/>
    <mergeCell ref="A50:L50"/>
    <mergeCell ref="I51:L51"/>
    <mergeCell ref="A52:A53"/>
    <mergeCell ref="B52:C52"/>
    <mergeCell ref="E52:F52"/>
    <mergeCell ref="H52:I52"/>
    <mergeCell ref="K52:L52"/>
    <mergeCell ref="A28:A29"/>
    <mergeCell ref="B28:C28"/>
    <mergeCell ref="E28:F28"/>
    <mergeCell ref="H28:I28"/>
    <mergeCell ref="K28:L28"/>
    <mergeCell ref="A47:H47"/>
    <mergeCell ref="A23:H23"/>
    <mergeCell ref="A25:E25"/>
    <mergeCell ref="A1:L1"/>
    <mergeCell ref="I2:L2"/>
    <mergeCell ref="A75:L75"/>
    <mergeCell ref="I76:L76"/>
    <mergeCell ref="A77:A78"/>
    <mergeCell ref="B77:C77"/>
    <mergeCell ref="E77:F77"/>
    <mergeCell ref="H77:I77"/>
    <mergeCell ref="K77:L77"/>
    <mergeCell ref="A26:L26"/>
    <mergeCell ref="I27:L27"/>
    <mergeCell ref="A22:H22"/>
    <mergeCell ref="A3:A4"/>
    <mergeCell ref="B3:C3"/>
    <mergeCell ref="E3:F3"/>
    <mergeCell ref="H3:I3"/>
    <mergeCell ref="A96:H96"/>
    <mergeCell ref="A97:H97"/>
    <mergeCell ref="A99:E99"/>
    <mergeCell ref="A100:L100"/>
    <mergeCell ref="A95:F95"/>
    <mergeCell ref="I101:L101"/>
    <mergeCell ref="A102:A103"/>
    <mergeCell ref="B102:C102"/>
    <mergeCell ref="E102:F102"/>
    <mergeCell ref="H102:I102"/>
    <mergeCell ref="K102:L102"/>
    <mergeCell ref="A101:B101"/>
    <mergeCell ref="A121:H121"/>
    <mergeCell ref="A122:H122"/>
    <mergeCell ref="A124:E124"/>
    <mergeCell ref="A125:L125"/>
    <mergeCell ref="A120:F120"/>
    <mergeCell ref="I126:L126"/>
    <mergeCell ref="A127:A128"/>
    <mergeCell ref="B127:C127"/>
    <mergeCell ref="E127:F127"/>
    <mergeCell ref="H127:I127"/>
    <mergeCell ref="K127:L127"/>
    <mergeCell ref="A126:B126"/>
    <mergeCell ref="A146:H146"/>
    <mergeCell ref="A147:H147"/>
    <mergeCell ref="A149:E149"/>
    <mergeCell ref="A150:L150"/>
    <mergeCell ref="A145:F145"/>
    <mergeCell ref="A170:L170"/>
    <mergeCell ref="A171:H171"/>
    <mergeCell ref="A172:H172"/>
    <mergeCell ref="A174:E174"/>
    <mergeCell ref="I151:L151"/>
    <mergeCell ref="A152:A153"/>
    <mergeCell ref="B152:C152"/>
    <mergeCell ref="E152:F152"/>
    <mergeCell ref="H152:I152"/>
    <mergeCell ref="K152:L152"/>
    <mergeCell ref="A151:B151"/>
    <mergeCell ref="A21:F21"/>
    <mergeCell ref="A51:B51"/>
    <mergeCell ref="A76:B76"/>
    <mergeCell ref="A46:F46"/>
    <mergeCell ref="A70:F70"/>
    <mergeCell ref="A71:H71"/>
    <mergeCell ref="A72:H72"/>
    <mergeCell ref="A74:E74"/>
    <mergeCell ref="A48:H48"/>
    <mergeCell ref="A49:E49"/>
    <mergeCell ref="A27:B27"/>
  </mergeCells>
  <printOptions horizontalCentered="1"/>
  <pageMargins left="0.70866141732283472" right="0.70866141732283472" top="0.74803149606299213" bottom="0.35433070866141736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نطاقات تمت تسميتها</vt:lpstr>
      </vt:variant>
      <vt:variant>
        <vt:i4>9</vt:i4>
      </vt:variant>
    </vt:vector>
  </HeadingPairs>
  <TitlesOfParts>
    <vt:vector size="18" baseType="lpstr">
      <vt:lpstr>1-3</vt:lpstr>
      <vt:lpstr>2-3</vt:lpstr>
      <vt:lpstr>3-3</vt:lpstr>
      <vt:lpstr>4-3</vt:lpstr>
      <vt:lpstr>5-3</vt:lpstr>
      <vt:lpstr>6-3</vt:lpstr>
      <vt:lpstr>7</vt:lpstr>
      <vt:lpstr>8</vt:lpstr>
      <vt:lpstr>15 الى 9</vt:lpstr>
      <vt:lpstr>'1-3'!Print_Area</vt:lpstr>
      <vt:lpstr>'15 الى 9'!Print_Area</vt:lpstr>
      <vt:lpstr>'2-3'!Print_Area</vt:lpstr>
      <vt:lpstr>'3-3'!Print_Area</vt:lpstr>
      <vt:lpstr>'4-3'!Print_Area</vt:lpstr>
      <vt:lpstr>'5-3'!Print_Area</vt:lpstr>
      <vt:lpstr>'6-3'!Print_Area</vt:lpstr>
      <vt:lpstr>'7'!Print_Area</vt:lpstr>
      <vt:lpstr>'8'!Print_Area</vt:lpstr>
    </vt:vector>
  </TitlesOfParts>
  <Company>sahar computer center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Bsoli</dc:creator>
  <cp:lastModifiedBy>Administrator</cp:lastModifiedBy>
  <cp:lastPrinted>2017-10-23T07:36:54Z</cp:lastPrinted>
  <dcterms:created xsi:type="dcterms:W3CDTF">2003-08-26T22:37:50Z</dcterms:created>
  <dcterms:modified xsi:type="dcterms:W3CDTF">2017-10-23T07:36:56Z</dcterms:modified>
</cp:coreProperties>
</file>